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L:\N\Biol\GU\Vikis dator\Kursbokslut\Kursbudgetmallar\"/>
    </mc:Choice>
  </mc:AlternateContent>
  <xr:revisionPtr revIDLastSave="0" documentId="13_ncr:1_{A7B21BD3-FE7D-4E05-A60D-797387DDF818}" xr6:coauthVersionLast="47" xr6:coauthVersionMax="47" xr10:uidLastSave="{00000000-0000-0000-0000-000000000000}"/>
  <bookViews>
    <workbookView xWindow="-110" yWindow="-110" windowWidth="19420" windowHeight="10420" tabRatio="500" xr2:uid="{00000000-000D-0000-FFFF-FFFF00000000}"/>
  </bookViews>
  <sheets>
    <sheet name="Kursbudget" sheetId="1" r:id="rId1"/>
    <sheet name="Ers GU-konterad pers (ej dokt)" sheetId="2" r:id="rId2"/>
    <sheet name="Ers institutionens doktorander" sheetId="6" r:id="rId3"/>
    <sheet name="Ers ej GU-konterad personal" sheetId="3" r:id="rId4"/>
    <sheet name="Driftskostnader" sheetId="5" r:id="rId5"/>
  </sheets>
  <definedNames>
    <definedName name="Arvodeskategori">'Ers ej GU-konterad personal'!$Q$35:$Q$38</definedName>
    <definedName name="Arvodeskategorier">'Ers ej GU-konterad personal'!$Q$34:$Q$38</definedName>
    <definedName name="Enhet" localSheetId="2">'Ers institutionens doktorander'!$O$10:$O$19</definedName>
    <definedName name="Enhet">'Ers GU-konterad pers (ej dokt)'!$O$10:$O$19</definedName>
    <definedName name="Enheter" localSheetId="2">'Ers institutionens doktorander'!$O$11:$O$19</definedName>
    <definedName name="Enheter">'Ers GU-konterad pers (ej dokt)'!$O$11:$O$19</definedName>
    <definedName name="Kurslista">Kursbudget!$A$30:$A$100</definedName>
    <definedName name="Kurslistan">Kursbudget!$A$29:$A$100</definedName>
    <definedName name="Lärarkategori" localSheetId="2">'Ers institutionens doktorander'!$O$4:$O$5</definedName>
    <definedName name="Lärarkategori">'Ers GU-konterad pers (ej dokt)'!$O$4:$O$5</definedName>
    <definedName name="Lärarkategorier" localSheetId="2">'Ers institutionens doktorander'!$O$3:$O$5</definedName>
    <definedName name="Lärarkategorier">'Ers GU-konterad pers (ej dokt)'!$O$3:$O$5</definedName>
    <definedName name="Namn" localSheetId="2">'Ers institutionens doktorander'!$U$3:$U$3</definedName>
    <definedName name="Namn">'Ers GU-konterad pers (ej dokt)'!$U$3:$U$66</definedName>
    <definedName name="Namnlista" localSheetId="2">'Ers institutionens doktorander'!$U$3:$U$3</definedName>
    <definedName name="Namnlista">'Ers GU-konterad pers (ej dokt)'!$U$3:$U$128</definedName>
    <definedName name="perskategori" localSheetId="2">'Ers institutionens doktorander'!$O$3:$P$5</definedName>
    <definedName name="perskategori">'Ers GU-konterad pers (ej dokt)'!$O$3:$P$5</definedName>
    <definedName name="Personalkategori" localSheetId="2">'Ers institutionens doktorander'!$O$4:$O$5</definedName>
    <definedName name="Personalkategori">'Ers GU-konterad pers (ej dokt)'!$O$4:$O$5</definedName>
    <definedName name="_xlnm.Print_Area" localSheetId="4">Driftskostnader!$A$1:$C$29</definedName>
    <definedName name="_xlnm.Print_Area" localSheetId="3">'Ers ej GU-konterad personal'!$A$1:$N$77</definedName>
    <definedName name="_xlnm.Print_Area" localSheetId="1">'Ers GU-konterad pers (ej dokt)'!$A$1:$K$46</definedName>
    <definedName name="_xlnm.Print_Area" localSheetId="2">'Ers institutionens doktorander'!$A$1:$K$66</definedName>
    <definedName name="_xlnm.Print_Area" localSheetId="0">Kursbudget!$A$1:$D$25</definedName>
    <definedName name="Tjänstekategori">'Ers ej GU-konterad personal'!$Q$5:$Q$9</definedName>
    <definedName name="Välj_namn">'Ers GU-konterad pers (ej dokt)'!$U$3:$U$81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3" l="1"/>
  <c r="H20" i="6" l="1"/>
  <c r="H21" i="6"/>
  <c r="H22" i="6"/>
  <c r="H23" i="6"/>
  <c r="H24" i="6"/>
  <c r="H25" i="6"/>
  <c r="H26" i="6"/>
  <c r="H27" i="6"/>
  <c r="H28" i="6"/>
  <c r="H29" i="6"/>
  <c r="H30" i="6"/>
  <c r="H31" i="6"/>
  <c r="H32" i="6"/>
  <c r="H33" i="6"/>
  <c r="H34" i="6"/>
  <c r="H35" i="6"/>
  <c r="H36" i="6"/>
  <c r="H37" i="6"/>
  <c r="H38" i="6"/>
  <c r="H39" i="6"/>
  <c r="H40" i="6"/>
  <c r="H41" i="6"/>
  <c r="H42" i="6"/>
  <c r="H43" i="6"/>
  <c r="H44" i="6"/>
  <c r="H45" i="6"/>
  <c r="J5" i="3" l="1"/>
  <c r="J6" i="3"/>
  <c r="J7" i="3"/>
  <c r="J8" i="3"/>
  <c r="J10" i="3"/>
  <c r="J11" i="3"/>
  <c r="K11" i="3" s="1"/>
  <c r="J12" i="3"/>
  <c r="J13" i="3"/>
  <c r="J14" i="3"/>
  <c r="J15" i="3"/>
  <c r="J16" i="3"/>
  <c r="J17" i="3"/>
  <c r="K17" i="3"/>
  <c r="J18" i="3"/>
  <c r="J19" i="3"/>
  <c r="J20" i="3"/>
  <c r="J21" i="3"/>
  <c r="J22" i="3"/>
  <c r="J23" i="3"/>
  <c r="K23" i="3" s="1"/>
  <c r="J24" i="3"/>
  <c r="K24" i="3" s="1"/>
  <c r="J25" i="3"/>
  <c r="J26" i="3"/>
  <c r="J27" i="3"/>
  <c r="J28" i="3"/>
  <c r="Q30" i="3"/>
  <c r="I5" i="3"/>
  <c r="I15" i="6"/>
  <c r="J15" i="6" s="1"/>
  <c r="H16" i="6"/>
  <c r="I16" i="6" s="1"/>
  <c r="J16" i="6" s="1"/>
  <c r="H17" i="6"/>
  <c r="I17" i="6" s="1"/>
  <c r="J17" i="6" s="1"/>
  <c r="H18" i="6"/>
  <c r="I18" i="6" s="1"/>
  <c r="J18" i="6" s="1"/>
  <c r="H19" i="6"/>
  <c r="I19" i="6"/>
  <c r="J19" i="6" s="1"/>
  <c r="I20" i="6"/>
  <c r="I21" i="6"/>
  <c r="I22" i="6"/>
  <c r="J22" i="6" s="1"/>
  <c r="I23" i="6"/>
  <c r="I24" i="6"/>
  <c r="I25" i="6"/>
  <c r="I26" i="6"/>
  <c r="J26" i="6" s="1"/>
  <c r="I27" i="6"/>
  <c r="J27" i="6" s="1"/>
  <c r="I28" i="6"/>
  <c r="I29" i="6"/>
  <c r="I30" i="6"/>
  <c r="J30" i="6" s="1"/>
  <c r="I31" i="6"/>
  <c r="I32" i="6"/>
  <c r="I33" i="6"/>
  <c r="I34" i="6"/>
  <c r="J34" i="6" s="1"/>
  <c r="I35" i="6"/>
  <c r="J35" i="6" s="1"/>
  <c r="I36" i="6"/>
  <c r="I37" i="6"/>
  <c r="I38" i="6"/>
  <c r="J38" i="6" s="1"/>
  <c r="I39" i="6"/>
  <c r="I40" i="6"/>
  <c r="I41" i="6"/>
  <c r="I42" i="6"/>
  <c r="J42" i="6" s="1"/>
  <c r="I43" i="6"/>
  <c r="I44" i="6"/>
  <c r="I45" i="6"/>
  <c r="H4" i="2"/>
  <c r="I4" i="2" s="1"/>
  <c r="J4" i="2" s="1"/>
  <c r="H21" i="2"/>
  <c r="I21" i="2" s="1"/>
  <c r="J21" i="2" s="1"/>
  <c r="H22" i="2"/>
  <c r="I22" i="2" s="1"/>
  <c r="J22" i="2" s="1"/>
  <c r="H23" i="2"/>
  <c r="I23" i="2" s="1"/>
  <c r="J23" i="2" s="1"/>
  <c r="H24" i="2"/>
  <c r="I24" i="2" s="1"/>
  <c r="J24" i="2" s="1"/>
  <c r="H25" i="2"/>
  <c r="I25" i="2" s="1"/>
  <c r="J25" i="2" s="1"/>
  <c r="H5" i="2"/>
  <c r="I5" i="2" s="1"/>
  <c r="J5" i="2" s="1"/>
  <c r="H6" i="2"/>
  <c r="I6" i="2" s="1"/>
  <c r="J6" i="2" s="1"/>
  <c r="H7" i="2"/>
  <c r="I7" i="2" s="1"/>
  <c r="J7" i="2" s="1"/>
  <c r="H8" i="2"/>
  <c r="I8" i="2" s="1"/>
  <c r="J8" i="2" s="1"/>
  <c r="H9" i="2"/>
  <c r="I9" i="2" s="1"/>
  <c r="J9" i="2" s="1"/>
  <c r="H10" i="2"/>
  <c r="I10" i="2" s="1"/>
  <c r="J10" i="2" s="1"/>
  <c r="H11" i="2"/>
  <c r="I11" i="2" s="1"/>
  <c r="J11" i="2" s="1"/>
  <c r="H12" i="2"/>
  <c r="I12" i="2" s="1"/>
  <c r="J12" i="2" s="1"/>
  <c r="H13" i="2"/>
  <c r="I13" i="2" s="1"/>
  <c r="J13" i="2" s="1"/>
  <c r="H14" i="2"/>
  <c r="I14" i="2" s="1"/>
  <c r="J14" i="2" s="1"/>
  <c r="H15" i="2"/>
  <c r="I15" i="2" s="1"/>
  <c r="J15" i="2" s="1"/>
  <c r="H16" i="2"/>
  <c r="I16" i="2" s="1"/>
  <c r="J16" i="2" s="1"/>
  <c r="H17" i="2"/>
  <c r="I17" i="2" s="1"/>
  <c r="J17" i="2" s="1"/>
  <c r="H18" i="2"/>
  <c r="I18" i="2" s="1"/>
  <c r="J18" i="2" s="1"/>
  <c r="H19" i="2"/>
  <c r="I19" i="2" s="1"/>
  <c r="J19" i="2" s="1"/>
  <c r="H20" i="2"/>
  <c r="I20" i="2" s="1"/>
  <c r="J20" i="2" s="1"/>
  <c r="H4" i="6"/>
  <c r="I4" i="6" s="1"/>
  <c r="J4" i="6" s="1"/>
  <c r="H5" i="6"/>
  <c r="I5" i="6" s="1"/>
  <c r="J5" i="6" s="1"/>
  <c r="H6" i="6"/>
  <c r="I6" i="6" s="1"/>
  <c r="J6" i="6" s="1"/>
  <c r="H7" i="6"/>
  <c r="I7" i="6" s="1"/>
  <c r="J7" i="6" s="1"/>
  <c r="H8" i="6"/>
  <c r="I8" i="6" s="1"/>
  <c r="J8" i="6" s="1"/>
  <c r="H9" i="6"/>
  <c r="I9" i="6" s="1"/>
  <c r="J9" i="6" s="1"/>
  <c r="H10" i="6"/>
  <c r="I10" i="6" s="1"/>
  <c r="J10" i="6" s="1"/>
  <c r="H11" i="6"/>
  <c r="I11" i="6" s="1"/>
  <c r="J11" i="6" s="1"/>
  <c r="H12" i="6"/>
  <c r="I12" i="6" s="1"/>
  <c r="J12" i="6" s="1"/>
  <c r="H13" i="6"/>
  <c r="I13" i="6" s="1"/>
  <c r="J13" i="6" s="1"/>
  <c r="H14" i="6"/>
  <c r="I14" i="6" s="1"/>
  <c r="J14" i="6" s="1"/>
  <c r="H15" i="6"/>
  <c r="J20" i="6"/>
  <c r="J21" i="6"/>
  <c r="J23" i="6"/>
  <c r="J24" i="6"/>
  <c r="J25" i="6"/>
  <c r="J28" i="6"/>
  <c r="J29" i="6"/>
  <c r="J31" i="6"/>
  <c r="J32" i="6"/>
  <c r="J33" i="6"/>
  <c r="J36" i="6"/>
  <c r="J37" i="6"/>
  <c r="J39" i="6"/>
  <c r="J40" i="6"/>
  <c r="J41" i="6"/>
  <c r="J43" i="6"/>
  <c r="J44" i="6"/>
  <c r="J45" i="6"/>
  <c r="I6" i="3"/>
  <c r="K6" i="3" s="1"/>
  <c r="I7" i="3"/>
  <c r="K7" i="3" s="1"/>
  <c r="I8" i="3"/>
  <c r="I10" i="3"/>
  <c r="K10" i="3"/>
  <c r="I11" i="3"/>
  <c r="I12" i="3"/>
  <c r="K12" i="3"/>
  <c r="I13" i="3"/>
  <c r="K13" i="3" s="1"/>
  <c r="I14" i="3"/>
  <c r="K14" i="3"/>
  <c r="I15" i="3"/>
  <c r="K15" i="3" s="1"/>
  <c r="I16" i="3"/>
  <c r="K16" i="3" s="1"/>
  <c r="I17" i="3"/>
  <c r="I18" i="3"/>
  <c r="K18" i="3"/>
  <c r="I19" i="3"/>
  <c r="K19" i="3" s="1"/>
  <c r="I20" i="3"/>
  <c r="I21" i="3"/>
  <c r="K21" i="3" s="1"/>
  <c r="I22" i="3"/>
  <c r="K22" i="3" s="1"/>
  <c r="I23" i="3"/>
  <c r="I24" i="3"/>
  <c r="I25" i="3"/>
  <c r="K25" i="3" s="1"/>
  <c r="I26" i="3"/>
  <c r="K26" i="3"/>
  <c r="I27" i="3"/>
  <c r="K27" i="3" s="1"/>
  <c r="I28" i="3"/>
  <c r="K28" i="3" s="1"/>
  <c r="I34" i="3"/>
  <c r="J34" i="3"/>
  <c r="K34" i="3" s="1"/>
  <c r="L34" i="3" s="1"/>
  <c r="I35" i="3"/>
  <c r="K35" i="3" s="1"/>
  <c r="L35" i="3" s="1"/>
  <c r="J35" i="3"/>
  <c r="I36" i="3"/>
  <c r="K36" i="3" s="1"/>
  <c r="L36" i="3" s="1"/>
  <c r="J36" i="3"/>
  <c r="I37" i="3"/>
  <c r="K37" i="3"/>
  <c r="L37" i="3" s="1"/>
  <c r="J37" i="3"/>
  <c r="I38" i="3"/>
  <c r="K38" i="3" s="1"/>
  <c r="L38" i="3" s="1"/>
  <c r="J38" i="3"/>
  <c r="I39" i="3"/>
  <c r="K39" i="3"/>
  <c r="L39" i="3" s="1"/>
  <c r="J39" i="3"/>
  <c r="I40" i="3"/>
  <c r="K40" i="3" s="1"/>
  <c r="L40" i="3" s="1"/>
  <c r="J40" i="3"/>
  <c r="I41" i="3"/>
  <c r="K41" i="3"/>
  <c r="L41" i="3" s="1"/>
  <c r="J41" i="3"/>
  <c r="I42" i="3"/>
  <c r="K42" i="3" s="1"/>
  <c r="L42" i="3" s="1"/>
  <c r="J42" i="3"/>
  <c r="I43" i="3"/>
  <c r="K43" i="3"/>
  <c r="L43" i="3" s="1"/>
  <c r="J43" i="3"/>
  <c r="I44" i="3"/>
  <c r="K44" i="3" s="1"/>
  <c r="L44" i="3" s="1"/>
  <c r="J44" i="3"/>
  <c r="I45" i="3"/>
  <c r="K45" i="3"/>
  <c r="L45" i="3" s="1"/>
  <c r="J45" i="3"/>
  <c r="I46" i="3"/>
  <c r="K46" i="3" s="1"/>
  <c r="L46" i="3" s="1"/>
  <c r="J46" i="3"/>
  <c r="I47" i="3"/>
  <c r="K47" i="3"/>
  <c r="L47" i="3" s="1"/>
  <c r="J47" i="3"/>
  <c r="I48" i="3"/>
  <c r="K48" i="3" s="1"/>
  <c r="L48" i="3" s="1"/>
  <c r="J48" i="3"/>
  <c r="I49" i="3"/>
  <c r="K49" i="3"/>
  <c r="L49" i="3" s="1"/>
  <c r="J49" i="3"/>
  <c r="I50" i="3"/>
  <c r="K50" i="3" s="1"/>
  <c r="L50" i="3" s="1"/>
  <c r="J50" i="3"/>
  <c r="I51" i="3"/>
  <c r="K51" i="3"/>
  <c r="L51" i="3" s="1"/>
  <c r="J51" i="3"/>
  <c r="I52" i="3"/>
  <c r="K52" i="3" s="1"/>
  <c r="L52" i="3" s="1"/>
  <c r="J52" i="3"/>
  <c r="I53" i="3"/>
  <c r="K53" i="3"/>
  <c r="L53" i="3" s="1"/>
  <c r="J53" i="3"/>
  <c r="I54" i="3"/>
  <c r="K54" i="3" s="1"/>
  <c r="L54" i="3" s="1"/>
  <c r="J54" i="3"/>
  <c r="I55" i="3"/>
  <c r="K55" i="3"/>
  <c r="L55" i="3" s="1"/>
  <c r="J55" i="3"/>
  <c r="I56" i="3"/>
  <c r="K56" i="3" s="1"/>
  <c r="L56" i="3" s="1"/>
  <c r="J56" i="3"/>
  <c r="I57" i="3"/>
  <c r="K57" i="3"/>
  <c r="L57" i="3" s="1"/>
  <c r="J57" i="3"/>
  <c r="I58" i="3"/>
  <c r="K58" i="3" s="1"/>
  <c r="L58" i="3" s="1"/>
  <c r="J58" i="3"/>
  <c r="I59" i="3"/>
  <c r="K59" i="3"/>
  <c r="L59" i="3" s="1"/>
  <c r="J59" i="3"/>
  <c r="I60" i="3"/>
  <c r="K60" i="3" s="1"/>
  <c r="L60" i="3" s="1"/>
  <c r="J60" i="3"/>
  <c r="I61" i="3"/>
  <c r="K61" i="3"/>
  <c r="L61" i="3" s="1"/>
  <c r="J61" i="3"/>
  <c r="B21" i="5"/>
  <c r="D14" i="1" s="1"/>
  <c r="D1" i="1"/>
  <c r="D8" i="1" s="1"/>
  <c r="K1" i="3"/>
  <c r="K8" i="3"/>
  <c r="K20" i="3"/>
  <c r="K5" i="3" l="1"/>
  <c r="K30" i="3" s="1"/>
  <c r="L63" i="3"/>
  <c r="H47" i="6"/>
  <c r="J47" i="6"/>
  <c r="D12" i="1" s="1"/>
  <c r="H27" i="2"/>
  <c r="I27" i="2" s="1"/>
  <c r="J27" i="2"/>
  <c r="D11" i="1" s="1"/>
  <c r="D13" i="1" l="1"/>
  <c r="D16" i="1" s="1"/>
  <c r="C20" i="1" s="1"/>
  <c r="D17" i="1" l="1"/>
</calcChain>
</file>

<file path=xl/sharedStrings.xml><?xml version="1.0" encoding="utf-8"?>
<sst xmlns="http://schemas.openxmlformats.org/spreadsheetml/2006/main" count="520" uniqueCount="287">
  <si>
    <t>Kursbudget</t>
  </si>
  <si>
    <t>Tilldelning</t>
  </si>
  <si>
    <t>Utgifter</t>
  </si>
  <si>
    <t xml:space="preserve">kostnad/student: </t>
  </si>
  <si>
    <t>SUMMA kurskostnader</t>
  </si>
  <si>
    <t>RESULTAT</t>
  </si>
  <si>
    <t>Namn</t>
  </si>
  <si>
    <t>Enhet</t>
  </si>
  <si>
    <t>FL-tim (inkl tenta)</t>
  </si>
  <si>
    <t>FL-tim (exkl tenta)</t>
  </si>
  <si>
    <t>Sem-tim</t>
  </si>
  <si>
    <t>Lab-fält-tim</t>
  </si>
  <si>
    <t>Enkla tim</t>
  </si>
  <si>
    <t>Summa årsarb-tim</t>
  </si>
  <si>
    <t>Lönekostnad (inkl LKP)</t>
  </si>
  <si>
    <t>BIOR60 Genetisk analys II</t>
  </si>
  <si>
    <t>BIOR66 Vattenvård</t>
  </si>
  <si>
    <t xml:space="preserve">Kursansvarig: </t>
  </si>
  <si>
    <t>Akvatisk ekologi</t>
  </si>
  <si>
    <t>Biodiversitet</t>
  </si>
  <si>
    <t>MEMEG</t>
  </si>
  <si>
    <t>Mol Cellbiol</t>
  </si>
  <si>
    <t>Bibliotek</t>
  </si>
  <si>
    <t>Museer</t>
  </si>
  <si>
    <t>Utb kansli</t>
  </si>
  <si>
    <t>Summa ersättning</t>
  </si>
  <si>
    <t>Datum:</t>
  </si>
  <si>
    <t>Tim-ers inkl sem-ers</t>
  </si>
  <si>
    <t>Disputerade, ej LU-anst</t>
  </si>
  <si>
    <t>Lektorskomp, disp, ej LU-anst</t>
  </si>
  <si>
    <t>Professorskomp, disp, ej LU-anst</t>
  </si>
  <si>
    <t>Tim-ers inkl 12% sem-ers</t>
  </si>
  <si>
    <t>Välj kategori</t>
  </si>
  <si>
    <t>Arvodes-kategori</t>
  </si>
  <si>
    <t>SUMMA Ersättning</t>
  </si>
  <si>
    <t>DRIFTSKOSTNADER</t>
  </si>
  <si>
    <t>Typ av kostnader</t>
  </si>
  <si>
    <t>Summa</t>
  </si>
  <si>
    <t>SUMMA DRIFTSKOSTNADER</t>
  </si>
  <si>
    <t>Här kan du specificera övrig kostnader: fakturor, kemikalier, förläggning, bussar mm</t>
  </si>
  <si>
    <t>SUMMA Lärarkostnader</t>
  </si>
  <si>
    <t>Välj namn</t>
  </si>
  <si>
    <t>(För pers som inte alls är anställda inom LU, se nedan)</t>
  </si>
  <si>
    <t>Personalkostnader, GU-kont</t>
  </si>
  <si>
    <t>Personal kostnader, ej GU kont</t>
  </si>
  <si>
    <t xml:space="preserve">Driftskostnader m m </t>
  </si>
  <si>
    <t>Kommentarer och övriga upplysningar</t>
  </si>
  <si>
    <t>Välj kurs</t>
  </si>
  <si>
    <t>Studerandeantal :</t>
  </si>
  <si>
    <t>Summa ersättning att utbetalas</t>
  </si>
  <si>
    <t>Välj enhet</t>
  </si>
  <si>
    <t>Evolutionär ekologi</t>
  </si>
  <si>
    <t>Funktionell zoologi</t>
  </si>
  <si>
    <t>Namn och pers nr</t>
  </si>
  <si>
    <t>Kurs-assistenter (ej disputerade, ej LU-anst)</t>
  </si>
  <si>
    <t>Kostnad för kursen (inkl LBK)</t>
  </si>
  <si>
    <t xml:space="preserve">Adress </t>
  </si>
  <si>
    <t>(I annat fall, gå till nästa flik)</t>
  </si>
  <si>
    <r>
      <rPr>
        <b/>
        <i/>
        <sz val="12"/>
        <color indexed="8"/>
        <rFont val="Calibri"/>
        <family val="2"/>
      </rPr>
      <t>Instruktioner</t>
    </r>
    <r>
      <rPr>
        <sz val="12"/>
        <color theme="1"/>
        <rFont val="Calibri"/>
        <family val="2"/>
        <scheme val="minor"/>
      </rPr>
      <t>: Välj kurs i kurslistan. Då kommer tilldelningen upp. Fyll i datum och namn på kursansvarig. Till kursbokslutet ska du också fylla i antalet studenter på kursen. Gå till följande flikar i arbetsbladet för att fylla i antalet undervisningstimmar och övriga driftskostnader. Dessa summeras automatiskt på denna förstasida.</t>
    </r>
  </si>
  <si>
    <t xml:space="preserve"> </t>
  </si>
  <si>
    <t>Följande omräkningsfaktorer gäller:</t>
  </si>
  <si>
    <t>5.33</t>
  </si>
  <si>
    <t>FL-tim (exkl tenta</t>
  </si>
  <si>
    <t>4.33</t>
  </si>
  <si>
    <t>2.33</t>
  </si>
  <si>
    <t>Lab/Fält-tim</t>
  </si>
  <si>
    <t>1.33</t>
  </si>
  <si>
    <t>1.0</t>
  </si>
  <si>
    <t>Abbott Jessica</t>
  </si>
  <si>
    <t>Agrell Jep</t>
  </si>
  <si>
    <t>Anderbrant Olle</t>
  </si>
  <si>
    <t>Andersson Stefan</t>
  </si>
  <si>
    <t>Bensch Staffan</t>
  </si>
  <si>
    <t>Berglund Olof</t>
  </si>
  <si>
    <t>Brodin Anders</t>
  </si>
  <si>
    <t>Brönmark Christer</t>
  </si>
  <si>
    <t>Carlsson Per</t>
  </si>
  <si>
    <t>Cohn Marita</t>
  </si>
  <si>
    <t>Cronberg Nils</t>
  </si>
  <si>
    <t>Dacke Marie</t>
  </si>
  <si>
    <t>Flärdh Klas</t>
  </si>
  <si>
    <t>Hansson Bengt</t>
  </si>
  <si>
    <t>Hansson Lars-Anders</t>
  </si>
  <si>
    <t>Hansson Mats</t>
  </si>
  <si>
    <t>Hasselquist Dennis</t>
  </si>
  <si>
    <t>Hedenström Anders</t>
  </si>
  <si>
    <t>Hellgren Olof</t>
  </si>
  <si>
    <t>Henningsson Per</t>
  </si>
  <si>
    <t>Jarl-Sunesson Carin</t>
  </si>
  <si>
    <t>Knecht Wolfgang</t>
  </si>
  <si>
    <t>Lindström Åke</t>
  </si>
  <si>
    <t>Muheim Rachel</t>
  </si>
  <si>
    <t>Nilsson Anders</t>
  </si>
  <si>
    <t>Nilsson Jan-Åke</t>
  </si>
  <si>
    <t>Olsson Ola</t>
  </si>
  <si>
    <t>Oredsson Stina</t>
  </si>
  <si>
    <t>Persson Anders</t>
  </si>
  <si>
    <t>Rasmusson Allan</t>
  </si>
  <si>
    <t>Rengefors Karin</t>
  </si>
  <si>
    <t>Rousk Johannes</t>
  </si>
  <si>
    <t>Råberg Lars</t>
  </si>
  <si>
    <t>Sjögreen Bodil</t>
  </si>
  <si>
    <t>Stensmyr Marcus</t>
  </si>
  <si>
    <t>Svensson Erik</t>
  </si>
  <si>
    <t>Säll Torbjörn</t>
  </si>
  <si>
    <t>Von Wachenfeldt Claes</t>
  </si>
  <si>
    <t>Wallander Håkan</t>
  </si>
  <si>
    <t>Westerdahl Helena</t>
  </si>
  <si>
    <t>Åkesson Susanne</t>
  </si>
  <si>
    <t xml:space="preserve">Tim-ers </t>
  </si>
  <si>
    <t>Kurs-assistenter (ej disputerade)</t>
  </si>
  <si>
    <t>Disputerade, ej lektor/prof</t>
  </si>
  <si>
    <t>Lektorer</t>
  </si>
  <si>
    <t>Professorer</t>
  </si>
  <si>
    <t>Tim-ers inkl 12% sem-ers, LKP</t>
  </si>
  <si>
    <t>Tim-ers inkl sem-ers,LBK*</t>
  </si>
  <si>
    <t>Tjänstekategori</t>
  </si>
  <si>
    <r>
      <rPr>
        <b/>
        <i/>
        <sz val="12"/>
        <color indexed="8"/>
        <rFont val="Calibri"/>
        <family val="2"/>
      </rPr>
      <t>Instruktioner:</t>
    </r>
    <r>
      <rPr>
        <sz val="12"/>
        <color theme="1"/>
        <rFont val="Calibri"/>
        <family val="2"/>
        <scheme val="minor"/>
      </rPr>
      <t xml:space="preserve"> Här kan du ta upp övriga kostnader. . </t>
    </r>
    <r>
      <rPr>
        <sz val="12"/>
        <color indexed="10"/>
        <rFont val="Calibri"/>
        <family val="2"/>
      </rPr>
      <t xml:space="preserve">Du behöver inte specificera alla kostnader - ge gärna klumpsummor eller en klumpsumma. </t>
    </r>
    <r>
      <rPr>
        <sz val="12"/>
        <color theme="1"/>
        <rFont val="Calibri"/>
        <family val="2"/>
        <scheme val="minor"/>
      </rPr>
      <t xml:space="preserve">Följande gäller för GU-bussen: ( Körjournal förs som tidigare). Ange här antalet körda mil x 60 kr/mil som kostnad. </t>
    </r>
    <r>
      <rPr>
        <sz val="12"/>
        <color indexed="10"/>
        <rFont val="Calibri"/>
        <family val="2"/>
      </rPr>
      <t xml:space="preserve">Koperingskostnader och </t>
    </r>
    <r>
      <rPr>
        <b/>
        <sz val="12"/>
        <color indexed="10"/>
        <rFont val="Calibri"/>
        <family val="2"/>
      </rPr>
      <t>skrivningsvakter</t>
    </r>
    <r>
      <rPr>
        <sz val="12"/>
        <color indexed="10"/>
        <rFont val="Calibri"/>
        <family val="2"/>
      </rPr>
      <t xml:space="preserve"> behövs inte längre tas upp. </t>
    </r>
  </si>
  <si>
    <t xml:space="preserve">Ersättning till GU-konterade lärare på institutionen </t>
  </si>
  <si>
    <t>Isaksson Caroline</t>
  </si>
  <si>
    <t>Cornwallis Charlie</t>
  </si>
  <si>
    <t>Uller Tobias</t>
  </si>
  <si>
    <t>Haas Fredrik</t>
  </si>
  <si>
    <t>Summa kostnad (inkl LKP)</t>
  </si>
  <si>
    <t>Manuellt ifyllt namn</t>
  </si>
  <si>
    <t xml:space="preserve">Ersättning till  institutionens doktorander (kolla listan!) på institutionen </t>
  </si>
  <si>
    <r>
      <rPr>
        <b/>
        <i/>
        <sz val="12"/>
        <color indexed="8"/>
        <rFont val="Calibri"/>
        <family val="2"/>
      </rPr>
      <t xml:space="preserve">Instruktioner: </t>
    </r>
    <r>
      <rPr>
        <sz val="12"/>
        <color theme="1"/>
        <rFont val="Calibri"/>
        <family val="2"/>
        <scheme val="minor"/>
      </rPr>
      <t xml:space="preserve">Denna flik ska användas till institutionens doktorander. I kolumnen "Namn" finns dessa som val. </t>
    </r>
    <r>
      <rPr>
        <sz val="12"/>
        <color indexed="10"/>
        <rFont val="Calibri"/>
        <family val="2"/>
      </rPr>
      <t>Om du inte hittar namnet kan du skriva in det i kolumn K</t>
    </r>
    <r>
      <rPr>
        <sz val="12"/>
        <color theme="1"/>
        <rFont val="Calibri"/>
        <family val="2"/>
        <scheme val="minor"/>
      </rPr>
      <t xml:space="preserve">. Efter att du valt namn väljer du enhetstillhörighet. Därefter ska undervisningsinsatserna summeras per kategori. Lägg ihop alla föreläsningstimmar, alla seminrietimmar osv en person gjort . </t>
    </r>
    <r>
      <rPr>
        <sz val="12"/>
        <color indexed="10"/>
        <rFont val="Calibri"/>
        <family val="2"/>
      </rPr>
      <t xml:space="preserve">Skriv in de olika undervisningtimmarna för en person på samma rad. </t>
    </r>
    <r>
      <rPr>
        <sz val="12"/>
        <color theme="1"/>
        <rFont val="Calibri"/>
        <family val="2"/>
        <scheme val="minor"/>
      </rPr>
      <t>Du skriver in den faktiska undervisningstiden i "vanliga klocktimmar", dvs har någon undervisat kl 9-9.45, skriver du in 0.75tim. Har någon undervisat kl 10-12 med 15 min rast, skriver du in 1,75 tim. Om tentarättning ingår, väljer du första kolumnen, annars väljer du andra. . Omräkningen av de olika faktorerna sker automatiskt och kommer upp i summeringen. OBS om du saknar rader, hör av dej till Carin.</t>
    </r>
  </si>
  <si>
    <t>Ersättning till ej GU-konterade lärare som är anställda vid Biol Inst,  eller som är anställda vid andra inst inom LU, inkl externa doktorander.</t>
  </si>
  <si>
    <t>Doktorandkostnader</t>
  </si>
  <si>
    <r>
      <rPr>
        <b/>
        <i/>
        <sz val="12"/>
        <color indexed="8"/>
        <rFont val="Calibri"/>
        <family val="2"/>
      </rPr>
      <t xml:space="preserve">Instruktioner "Ersättning till personer som ej är GU-konterade eller som kommer från andra inst inom LU": </t>
    </r>
    <r>
      <rPr>
        <sz val="12"/>
        <color theme="1"/>
        <rFont val="Calibri"/>
        <family val="2"/>
        <scheme val="minor"/>
      </rPr>
      <t>Här gäller att personen får ersättning för de timmar som lagts ner beräknat från personens timkostnad. För personer från vår institution ska kursansvarig fylla i Namn och enhet, samt antalet undervisningstimmar (se föreg flik).</t>
    </r>
    <r>
      <rPr>
        <sz val="12"/>
        <color indexed="10"/>
        <rFont val="Calibri"/>
        <family val="2"/>
      </rPr>
      <t xml:space="preserve"> Du kan använda schablonkostnaderna för kursbokslutet, så korrigerar adm detta senare.</t>
    </r>
    <r>
      <rPr>
        <sz val="12"/>
        <color theme="1"/>
        <rFont val="Calibri"/>
        <family val="2"/>
        <scheme val="minor"/>
      </rPr>
      <t xml:space="preserve"> Det är också viktigt att</t>
    </r>
    <r>
      <rPr>
        <b/>
        <sz val="12"/>
        <color indexed="8"/>
        <rFont val="Calibri"/>
        <family val="2"/>
      </rPr>
      <t xml:space="preserve"> </t>
    </r>
    <r>
      <rPr>
        <b/>
        <sz val="12"/>
        <color indexed="10"/>
        <rFont val="Calibri"/>
        <family val="2"/>
      </rPr>
      <t>kursansvarig lämnar korrekta kontaktuppgifter för de personer som ska arvoderas, som personnummer, ekonomihandläggare och kostnadställe för heminstitutionen. I annat fall kan faktureringen inte  ombesörjas</t>
    </r>
    <r>
      <rPr>
        <sz val="12"/>
        <color theme="1"/>
        <rFont val="Calibri"/>
        <family val="2"/>
        <scheme val="minor"/>
      </rPr>
      <t>. Om du vet att betalning skett, sätt X i denna ruta. OBS om du saknar rader, hör av dej till Carin.</t>
    </r>
  </si>
  <si>
    <t>Carlsson Fredric</t>
  </si>
  <si>
    <t>Hammer Edith</t>
  </si>
  <si>
    <t>Hedrén Mikael</t>
  </si>
  <si>
    <t>Johansson Christoffer</t>
  </si>
  <si>
    <t>Kritzberg Emma</t>
  </si>
  <si>
    <t>Nilsson Dan-E</t>
  </si>
  <si>
    <t>O'Carroll David</t>
  </si>
  <si>
    <t>Olsson Pål Axel</t>
  </si>
  <si>
    <t>Warrant Eric</t>
  </si>
  <si>
    <t>Johansson Emma</t>
  </si>
  <si>
    <t xml:space="preserve">Schablonlöner är inlagda, Violeta Kaleskovska korrigerar till faktisk timersättning. Personnummer för externa lärare och doktorander MÅSTE anges! </t>
  </si>
  <si>
    <r>
      <rPr>
        <b/>
        <i/>
        <sz val="12"/>
        <color indexed="8"/>
        <rFont val="Calibri"/>
        <family val="2"/>
      </rPr>
      <t xml:space="preserve">Instruktioner: </t>
    </r>
    <r>
      <rPr>
        <sz val="12"/>
        <color theme="1"/>
        <rFont val="Calibri"/>
        <family val="2"/>
        <scheme val="minor"/>
      </rPr>
      <t xml:space="preserve">Denna flik ska användas till de lärare  som är GU-konterade på ins . I kolumnen "Namn" finns dessa som val. </t>
    </r>
    <r>
      <rPr>
        <sz val="12"/>
        <color indexed="10"/>
        <rFont val="Calibri"/>
        <family val="2"/>
      </rPr>
      <t>Om du inte hittar namnet kan du skriva in det i kolumn K</t>
    </r>
    <r>
      <rPr>
        <sz val="12"/>
        <color theme="1"/>
        <rFont val="Calibri"/>
        <family val="2"/>
        <scheme val="minor"/>
      </rPr>
      <t xml:space="preserve">. Efter att du valt namn väljer du enhetstillhörighet. Därefter ska undervisningsinsatserna summeras per kategori. Lägg ihop alla föreläsningstimmar, alla seminrietimmar osv en person gjort . </t>
    </r>
    <r>
      <rPr>
        <sz val="12"/>
        <color indexed="10"/>
        <rFont val="Calibri"/>
        <family val="2"/>
      </rPr>
      <t xml:space="preserve">Skriv in de olika undervisningtimmarna för en person på samma rad. </t>
    </r>
    <r>
      <rPr>
        <sz val="12"/>
        <color theme="1"/>
        <rFont val="Calibri"/>
        <family val="2"/>
        <scheme val="minor"/>
      </rPr>
      <t xml:space="preserve">Du skriver in den faktiska undervisningstiden i "vanliga klocktimmar", dvs har någon undervisat kl 9-9.45, skriver du in 0.75tim. Har någon undervisat kl 10-12 med 15 min rast, skriver du in 1,75 tim. Om föreläsare även har tentarättning, väljer du första kolumnen, annars väljer du andra. Omräkningen av de olika faktorerna sker automatiskt och kommer upp i summeringen. OBS om du saknar rader, hör av dej till Carin. </t>
    </r>
    <r>
      <rPr>
        <b/>
        <i/>
        <sz val="12"/>
        <color indexed="8"/>
        <rFont val="Calibri"/>
        <family val="2"/>
      </rPr>
      <t>Kursansvar:</t>
    </r>
    <r>
      <rPr>
        <sz val="12"/>
        <color theme="1"/>
        <rFont val="Calibri"/>
        <family val="2"/>
        <scheme val="minor"/>
      </rPr>
      <t xml:space="preserve"> Följande är det maximala antalet timmar du som kursansvarig kan räkna för kursansvaret. Du kan också dela timmarna för kursansvaret mellan lärare. Uppdraget som examinator kan inte delas mellan lärare. För kurser med över 50 stud: 60 tim/15 hp kurs, 50 tim /7.5 hp kurs etc. För övriga kurser: 50 tim/15hp kurs, 40 tim/7.5hp kurs.</t>
    </r>
  </si>
  <si>
    <t xml:space="preserve">Timkostnad (376 kr/tim) </t>
  </si>
  <si>
    <t>Summa (188kr/tim)</t>
  </si>
  <si>
    <t>BIOR51 Ornitologi</t>
  </si>
  <si>
    <t>D'Hertefeldt Tina</t>
  </si>
  <si>
    <t>Friberg Magne</t>
  </si>
  <si>
    <t>Heinze Stanley</t>
  </si>
  <si>
    <t>Komentar</t>
  </si>
  <si>
    <t>Petrén Hampus</t>
  </si>
  <si>
    <t>Kommentar</t>
  </si>
  <si>
    <t xml:space="preserve">Exakt datum på alla undervisningsdagar måste anges. </t>
  </si>
  <si>
    <r>
      <t xml:space="preserve">För lärare inom Biol Inst ange enhet/ k-ställe. För externa lärare inom LU MÅSTE kostnadsställe och ekonomihandläggare anges. </t>
    </r>
    <r>
      <rPr>
        <b/>
        <sz val="12"/>
        <color indexed="10"/>
        <rFont val="Calibri (Brödtext)"/>
      </rPr>
      <t>I annat fall kan ingen ersättning utbetalas!</t>
    </r>
  </si>
  <si>
    <t>summa</t>
  </si>
  <si>
    <t>Email anges för personer med A-kassa</t>
  </si>
  <si>
    <r>
      <rPr>
        <b/>
        <i/>
        <sz val="12"/>
        <color indexed="8"/>
        <rFont val="Calibri"/>
        <family val="2"/>
      </rPr>
      <t xml:space="preserve">Instruktioner "Ersättning för personer som ej är anställda vid  LU": </t>
    </r>
    <r>
      <rPr>
        <sz val="12"/>
        <color theme="1"/>
        <rFont val="Calibri"/>
        <family val="2"/>
        <scheme val="minor"/>
      </rPr>
      <t xml:space="preserve">Här gäller att personens timersättning bestäms av arvodeskategori. Beloppen för arvodeskategorierna bestäms centralt av LU. Kursansvarig fyller i Namn och pers nr samt korrekt adress. Arvodeskategorierna finns som val i den andra kolumnen. För kursassistenter som ej disp, välj  "ej disputerade". Om du har frågor, kontakta Carin. Antalet undervisnings-timmar fylls i enligt instruktioner på föreg flik.  Obs att den summa som betalas ut inte är samma som den summa som faktiskt belastar kursen. Om du vet att betalning skett, sätt X i denna ruta. Om du saknar rader, hör av dej till Carin. </t>
    </r>
    <r>
      <rPr>
        <sz val="12"/>
        <color indexed="10"/>
        <rFont val="Calibri (Brödtext)"/>
      </rPr>
      <t xml:space="preserve">Exakta datum för de dagar undervisning skett MÅSTE anges. E-mail anges för personer med A-kassa. </t>
    </r>
    <r>
      <rPr>
        <sz val="12"/>
        <color indexed="8"/>
        <rFont val="Calibri (Brödtext)"/>
      </rPr>
      <t>D</t>
    </r>
    <r>
      <rPr>
        <sz val="12"/>
        <color theme="1"/>
        <rFont val="Calibri"/>
        <family val="2"/>
        <scheme val="minor"/>
      </rPr>
      <t>et är alltså kursansvarig som ska se till att administratörerna får rätt uppgifter för att kunna ombesörja utbetalningen till "inhyrda" lärare.</t>
    </r>
    <r>
      <rPr>
        <b/>
        <sz val="12"/>
        <color indexed="8"/>
        <rFont val="Calibri"/>
        <family val="2"/>
      </rPr>
      <t xml:space="preserve"> Var snälla och hjälp oss med detta!</t>
    </r>
  </si>
  <si>
    <t>BIOR82 Akvatisk ekologi</t>
  </si>
  <si>
    <t>BIOB10 Bot &amp; Zool</t>
  </si>
  <si>
    <t>BIOK/MOBK Kand kurs</t>
  </si>
  <si>
    <t>BIOR21 Toxikol</t>
  </si>
  <si>
    <t>BIOR25 Mol ekol o evol</t>
  </si>
  <si>
    <t>BIOR31 Mol biotek</t>
  </si>
  <si>
    <t>BIOR52 Till ekotox</t>
  </si>
  <si>
    <t>BIOR63 Mol mikrobiol</t>
  </si>
  <si>
    <t>BIOR75 Cell o mol imm</t>
  </si>
  <si>
    <t>BIOR83 Bev biologi</t>
  </si>
  <si>
    <t>BIOR84 Cell o mol neuro</t>
  </si>
  <si>
    <t>MOBA03 Mol biol</t>
  </si>
  <si>
    <t>Ahrén Dag</t>
  </si>
  <si>
    <t>Enjin Anders</t>
  </si>
  <si>
    <t>Gustafsson Ola</t>
  </si>
  <si>
    <t>Johansson Fredrik</t>
  </si>
  <si>
    <t>van Aken Olivier</t>
  </si>
  <si>
    <t>SUMMA Doktorandkostnader</t>
  </si>
  <si>
    <r>
      <t>Ersättning för personer som inte har anställning vid LU. För dem som uppbär A-kassa MÅSTE email anges.</t>
    </r>
    <r>
      <rPr>
        <b/>
        <sz val="16"/>
        <color rgb="FFFF0000"/>
        <rFont val="Calibri"/>
        <family val="2"/>
        <scheme val="minor"/>
      </rPr>
      <t xml:space="preserve"> Se instruktioner för timredovisning i PRIMULA</t>
    </r>
  </si>
  <si>
    <t>Runemark Anna</t>
  </si>
  <si>
    <t>BIOR85 Immunol</t>
  </si>
  <si>
    <t>BIOR39 Biol miljöövervakning</t>
  </si>
  <si>
    <t xml:space="preserve">BINP28 DNA‐sekv I </t>
  </si>
  <si>
    <t>BINP29 DNA‐sek II</t>
  </si>
  <si>
    <t>BIOB11 Försöksdn&amp;analys</t>
  </si>
  <si>
    <t>BIOB12 Faun&amp;Flor</t>
  </si>
  <si>
    <t>BIOF03 Flor, forts</t>
  </si>
  <si>
    <t>BIOF04 Fältfaun</t>
  </si>
  <si>
    <t>BIOF08 Djurens beteende</t>
  </si>
  <si>
    <t>BIOR56 Antibiotika</t>
  </si>
  <si>
    <t>BIOR59 Genetisk analys</t>
  </si>
  <si>
    <t>BIOR72 Växters syst o div</t>
  </si>
  <si>
    <t>BIOR77 Växters evol o adap</t>
  </si>
  <si>
    <t>BIOS08 Mikroskopi‐Bio‐Imaging</t>
  </si>
  <si>
    <t>Andersson Martin N</t>
  </si>
  <si>
    <t>Elhaik Eran</t>
  </si>
  <si>
    <t>Floudas Dimitros</t>
  </si>
  <si>
    <t>Hegemann Arne</t>
  </si>
  <si>
    <t>Nilsson Victor</t>
  </si>
  <si>
    <t>Nord Andreas</t>
  </si>
  <si>
    <t>Oppedahl Öystein</t>
  </si>
  <si>
    <t>Pettersson Lars</t>
  </si>
  <si>
    <t>Pontarp Mikael</t>
  </si>
  <si>
    <t xml:space="preserve">Stairs Courtney </t>
  </si>
  <si>
    <t>Svensson Glenn</t>
  </si>
  <si>
    <t>Alenius, Frida</t>
  </si>
  <si>
    <t>Bakam, Himma</t>
  </si>
  <si>
    <t>Biswas, Twinkle</t>
  </si>
  <si>
    <t>Borgström Anna</t>
  </si>
  <si>
    <t>Caballero Lopez, Violeta</t>
  </si>
  <si>
    <t>Chaib, Sandra</t>
  </si>
  <si>
    <t>Cirulis, Aivars</t>
  </si>
  <si>
    <t>Cuong Tran</t>
  </si>
  <si>
    <t>da Silva Freitas, Josiane</t>
  </si>
  <si>
    <t>Dam, Marie Inger</t>
  </si>
  <si>
    <t>Dirlik, Elin</t>
  </si>
  <si>
    <t xml:space="preserve">Ekelund Ugge, Gustaf </t>
  </si>
  <si>
    <t>Ekdahl, Veronica</t>
  </si>
  <si>
    <t>Garcia Dominguez, Susana</t>
  </si>
  <si>
    <t>Gollnisch, Raphael</t>
  </si>
  <si>
    <t>Gómez Blanco, David</t>
  </si>
  <si>
    <t>Hedh, Linus</t>
  </si>
  <si>
    <t>Hildesheim, Laura Sophie</t>
  </si>
  <si>
    <t>Hjort, Cecilia</t>
  </si>
  <si>
    <t>Hoerberg, Carl-Johan</t>
  </si>
  <si>
    <t>Hu, Nan</t>
  </si>
  <si>
    <t>Ingimundardóttir, Gróa</t>
  </si>
  <si>
    <t>Itriago Bautista, Humberto</t>
  </si>
  <si>
    <t>Jacobsen Ellerstrand, Simon</t>
  </si>
  <si>
    <t>Jakobsson, Johan</t>
  </si>
  <si>
    <t>Jang, Yun-Ting</t>
  </si>
  <si>
    <t>Jones Kevin</t>
  </si>
  <si>
    <t>Kalbskopf, Victor</t>
  </si>
  <si>
    <t>Kaur, Damandeep</t>
  </si>
  <si>
    <t>Khaldy, Lana</t>
  </si>
  <si>
    <t>Kindeberg, Theodor</t>
  </si>
  <si>
    <t>Kost, Carsten</t>
  </si>
  <si>
    <t>Kozjek, Katja</t>
  </si>
  <si>
    <t>Lee, Marcus</t>
  </si>
  <si>
    <t>Li, Qinyang</t>
  </si>
  <si>
    <t>Ljungholm, Mikael</t>
  </si>
  <si>
    <t>Loncarevic, Isidora</t>
  </si>
  <si>
    <t>Macias Torres Pablo</t>
  </si>
  <si>
    <t>Manderstedt, Eric</t>
  </si>
  <si>
    <t xml:space="preserve">Matavacas Martinez, Judith </t>
  </si>
  <si>
    <t>Nandakumar, Mridula</t>
  </si>
  <si>
    <t>Nilsson, Kalle</t>
  </si>
  <si>
    <t>Nilsson, Staffan</t>
  </si>
  <si>
    <t>Nobs, Esther K</t>
  </si>
  <si>
    <t>Nolen, Zachary</t>
  </si>
  <si>
    <t>Ontiveros Cisneros, Abraham</t>
  </si>
  <si>
    <t>Orozco Rodriguez, Juan Manuel</t>
  </si>
  <si>
    <t>Pranter, Robin</t>
  </si>
  <si>
    <t>Pärssinen, Varpu</t>
  </si>
  <si>
    <t>Rabow, Sandra</t>
  </si>
  <si>
    <t>Ram, Dafne</t>
  </si>
  <si>
    <t>Sayre, Marcel</t>
  </si>
  <si>
    <t>Shaverdian Varposhti, Shahrzad</t>
  </si>
  <si>
    <t>Skerlep, Martin</t>
  </si>
  <si>
    <t>Sokolovskis, Kristaps</t>
  </si>
  <si>
    <t>Stabile Ferreira, Franca</t>
  </si>
  <si>
    <t>Stedt, Johanna</t>
  </si>
  <si>
    <t>Stuart, David</t>
  </si>
  <si>
    <t>Tájmel, Dániel</t>
  </si>
  <si>
    <t>Thosteman, Hanna</t>
  </si>
  <si>
    <t>Tran, Huy Cuong</t>
  </si>
  <si>
    <t>Weber, Julia</t>
  </si>
  <si>
    <t>Winterfeldt, Sara</t>
  </si>
  <si>
    <t>Xiong, Ye</t>
  </si>
  <si>
    <t>Yourstone, Johanna</t>
  </si>
  <si>
    <t>Yuan, Mingyue</t>
  </si>
  <si>
    <t>Zhang, Hongkai</t>
  </si>
  <si>
    <t>Ziegler, Ann-Kathrin</t>
  </si>
  <si>
    <t>Välj kurs VT22</t>
  </si>
  <si>
    <t>BIOC10/C12 Ekologi</t>
  </si>
  <si>
    <t xml:space="preserve">Ahlawat, Ashish </t>
  </si>
  <si>
    <t>Sjöstedt Johanna</t>
  </si>
  <si>
    <t>Feiner Nathalie</t>
  </si>
  <si>
    <t>Hicks Lettice</t>
  </si>
  <si>
    <t>Linard Julia</t>
  </si>
  <si>
    <t xml:space="preserve">Tarka Maja </t>
  </si>
  <si>
    <t xml:space="preserve">Rundlöv Maj </t>
  </si>
  <si>
    <t xml:space="preserve">Ekvall Mikael </t>
  </si>
  <si>
    <t xml:space="preserve">Lienard Marjorie </t>
  </si>
  <si>
    <t>Raices Cruz, Yvette</t>
  </si>
  <si>
    <t>Kjellberg Jensen, Johan</t>
  </si>
  <si>
    <t>Mafla Endara, Paola</t>
  </si>
  <si>
    <t>Mellinger, Samantha</t>
  </si>
  <si>
    <t>Widhalm, Theresia</t>
  </si>
  <si>
    <t>Winberrg, Josefin</t>
  </si>
  <si>
    <t>Blomqvist, Sofia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</si>
</sst>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kr&quot;"/>
    <numFmt numFmtId="165" formatCode="0.0"/>
    <numFmt numFmtId="166" formatCode="#,##0\ _k_r"/>
  </numFmts>
  <fonts count="26">
    <font>
      <sz val="12"/>
      <color theme="1"/>
      <name val="Calibri"/>
      <family val="2"/>
      <scheme val="minor"/>
    </font>
    <font>
      <b/>
      <sz val="12"/>
      <color indexed="8"/>
      <name val="Calibri"/>
      <family val="2"/>
    </font>
    <font>
      <sz val="8"/>
      <name val="Calibri"/>
      <family val="2"/>
    </font>
    <font>
      <b/>
      <i/>
      <sz val="12"/>
      <color indexed="8"/>
      <name val="Calibri"/>
      <family val="2"/>
    </font>
    <font>
      <sz val="12"/>
      <color indexed="10"/>
      <name val="Calibri"/>
      <family val="2"/>
    </font>
    <font>
      <b/>
      <sz val="12"/>
      <color indexed="10"/>
      <name val="Calibri"/>
      <family val="2"/>
    </font>
    <font>
      <b/>
      <sz val="12"/>
      <color indexed="10"/>
      <name val="Calibri (Brödtext)"/>
    </font>
    <font>
      <sz val="12"/>
      <color indexed="10"/>
      <name val="Calibri (Brödtext)"/>
    </font>
    <font>
      <sz val="12"/>
      <color indexed="8"/>
      <name val="Calibri (Brödtext)"/>
    </font>
    <font>
      <sz val="12"/>
      <color theme="1"/>
      <name val="Calibri"/>
      <family val="2"/>
      <scheme val="minor"/>
    </font>
    <font>
      <sz val="10"/>
      <color theme="1"/>
      <name val="Arial"/>
      <family val="2"/>
    </font>
    <font>
      <b/>
      <sz val="12"/>
      <color theme="1"/>
      <name val="Calibri"/>
      <family val="2"/>
      <scheme val="minor"/>
    </font>
    <font>
      <sz val="14"/>
      <color theme="1"/>
      <name val="Calibri"/>
      <family val="2"/>
      <scheme val="minor"/>
    </font>
    <font>
      <sz val="10"/>
      <color theme="1"/>
      <name val="Calibri"/>
      <family val="2"/>
      <scheme val="minor"/>
    </font>
    <font>
      <b/>
      <i/>
      <sz val="14"/>
      <color theme="1"/>
      <name val="Calibri"/>
      <family val="2"/>
      <scheme val="minor"/>
    </font>
    <font>
      <b/>
      <sz val="14"/>
      <color rgb="FF000000"/>
      <name val="Calibri"/>
      <family val="2"/>
      <scheme val="minor"/>
    </font>
    <font>
      <b/>
      <sz val="16"/>
      <color theme="1"/>
      <name val="Calibri"/>
      <family val="2"/>
      <scheme val="minor"/>
    </font>
    <font>
      <b/>
      <sz val="12"/>
      <color rgb="FFFF0000"/>
      <name val="Calibri (Brödtext)"/>
    </font>
    <font>
      <b/>
      <sz val="12"/>
      <color rgb="FFFF0000"/>
      <name val="Calibri"/>
      <family val="2"/>
      <scheme val="minor"/>
    </font>
    <font>
      <sz val="18"/>
      <color theme="1"/>
      <name val="Calibri"/>
      <family val="2"/>
      <scheme val="minor"/>
    </font>
    <font>
      <sz val="16"/>
      <color theme="1"/>
      <name val="Calibri"/>
      <family val="2"/>
      <scheme val="minor"/>
    </font>
    <font>
      <b/>
      <sz val="14"/>
      <color theme="1"/>
      <name val="Calibri"/>
      <family val="2"/>
      <scheme val="minor"/>
    </font>
    <font>
      <sz val="10"/>
      <name val="Calibri"/>
      <family val="2"/>
      <scheme val="minor"/>
    </font>
    <font>
      <sz val="12"/>
      <color rgb="FFFF0000"/>
      <name val="Calibri"/>
      <family val="2"/>
      <scheme val="minor"/>
    </font>
    <font>
      <sz val="22"/>
      <color theme="1"/>
      <name val="Calibri"/>
      <family val="2"/>
      <scheme val="minor"/>
    </font>
    <font>
      <b/>
      <sz val="16"/>
      <color rgb="FFFF0000"/>
      <name val="Calibri"/>
      <family val="2"/>
      <scheme val="minor"/>
    </font>
  </fonts>
  <fills count="7">
    <fill>
      <patternFill patternType="none"/>
    </fill>
    <fill>
      <patternFill patternType="gray125"/>
    </fill>
    <fill>
      <patternFill patternType="solid">
        <fgColor theme="0"/>
        <bgColor rgb="FF000000"/>
      </patternFill>
    </fill>
    <fill>
      <patternFill patternType="solid">
        <fgColor rgb="FFFFFF00"/>
        <bgColor rgb="FF000000"/>
      </patternFill>
    </fill>
    <fill>
      <patternFill patternType="solid">
        <fgColor rgb="FFFFFF00"/>
        <bgColor indexed="64"/>
      </patternFill>
    </fill>
    <fill>
      <patternFill patternType="solid">
        <fgColor rgb="FF99FF99"/>
        <bgColor indexed="64"/>
      </patternFill>
    </fill>
    <fill>
      <patternFill patternType="solid">
        <fgColor rgb="FF7CFB8A"/>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diagonal/>
    </border>
  </borders>
  <cellStyleXfs count="4">
    <xf numFmtId="0" fontId="0" fillId="0" borderId="0"/>
    <xf numFmtId="0" fontId="9" fillId="0" borderId="0"/>
    <xf numFmtId="0" fontId="10" fillId="0" borderId="0"/>
    <xf numFmtId="0" fontId="9" fillId="0" borderId="0"/>
  </cellStyleXfs>
  <cellXfs count="132">
    <xf numFmtId="0" fontId="0" fillId="0" borderId="0" xfId="0"/>
    <xf numFmtId="0" fontId="12" fillId="0" borderId="0" xfId="0" applyFont="1"/>
    <xf numFmtId="0" fontId="0" fillId="0" borderId="0" xfId="0" applyAlignment="1">
      <alignment wrapText="1"/>
    </xf>
    <xf numFmtId="164" fontId="12" fillId="0" borderId="0" xfId="0" applyNumberFormat="1" applyFont="1"/>
    <xf numFmtId="165" fontId="0" fillId="0" borderId="0" xfId="0" applyNumberFormat="1"/>
    <xf numFmtId="166" fontId="0" fillId="0" borderId="0" xfId="0" applyNumberFormat="1"/>
    <xf numFmtId="164" fontId="12" fillId="0" borderId="0" xfId="0" applyNumberFormat="1" applyFont="1" applyAlignment="1"/>
    <xf numFmtId="164" fontId="0" fillId="0" borderId="0" xfId="0" applyNumberFormat="1"/>
    <xf numFmtId="0" fontId="13"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3" xfId="0" applyBorder="1" applyAlignment="1">
      <alignment wrapText="1"/>
    </xf>
    <xf numFmtId="0" fontId="0" fillId="0" borderId="3" xfId="0" applyBorder="1" applyAlignment="1">
      <alignment horizontal="center" wrapText="1"/>
    </xf>
    <xf numFmtId="0" fontId="11" fillId="0" borderId="3" xfId="0" applyFont="1" applyBorder="1" applyAlignment="1">
      <alignment horizontal="center" wrapText="1"/>
    </xf>
    <xf numFmtId="165" fontId="11" fillId="0" borderId="3" xfId="0" applyNumberFormat="1" applyFont="1" applyBorder="1" applyAlignment="1">
      <alignment horizontal="center" wrapText="1"/>
    </xf>
    <xf numFmtId="0" fontId="13" fillId="0" borderId="3" xfId="0" applyFont="1" applyBorder="1"/>
    <xf numFmtId="166" fontId="0" fillId="0" borderId="3" xfId="0" applyNumberFormat="1" applyBorder="1"/>
    <xf numFmtId="0" fontId="11" fillId="0" borderId="3" xfId="0" applyFont="1" applyBorder="1"/>
    <xf numFmtId="166" fontId="11" fillId="0" borderId="3" xfId="0" applyNumberFormat="1" applyFont="1" applyBorder="1"/>
    <xf numFmtId="166" fontId="0" fillId="0" borderId="3" xfId="0" applyNumberFormat="1" applyBorder="1" applyAlignment="1">
      <alignment horizontal="center" wrapText="1"/>
    </xf>
    <xf numFmtId="0" fontId="12" fillId="0" borderId="1" xfId="0" applyFont="1" applyBorder="1"/>
    <xf numFmtId="0" fontId="12" fillId="0" borderId="0" xfId="0" applyFont="1" applyBorder="1"/>
    <xf numFmtId="164" fontId="12" fillId="0" borderId="2" xfId="0" applyNumberFormat="1" applyFont="1" applyBorder="1"/>
    <xf numFmtId="0" fontId="12" fillId="0" borderId="4" xfId="0" applyFont="1" applyBorder="1"/>
    <xf numFmtId="0" fontId="12" fillId="0" borderId="5" xfId="0" applyFont="1" applyBorder="1"/>
    <xf numFmtId="0" fontId="14" fillId="0" borderId="0" xfId="0" applyFont="1" applyBorder="1"/>
    <xf numFmtId="0" fontId="14" fillId="0" borderId="5" xfId="0" applyFont="1" applyBorder="1"/>
    <xf numFmtId="0" fontId="15" fillId="2" borderId="15" xfId="0" applyFont="1" applyFill="1" applyBorder="1" applyAlignment="1">
      <alignment horizontal="center"/>
    </xf>
    <xf numFmtId="0" fontId="15" fillId="3" borderId="6" xfId="0" applyFont="1" applyFill="1" applyBorder="1" applyAlignment="1">
      <alignment horizontal="center"/>
    </xf>
    <xf numFmtId="166" fontId="16" fillId="4" borderId="7" xfId="0" applyNumberFormat="1" applyFont="1" applyFill="1" applyBorder="1" applyAlignment="1">
      <alignment horizontal="center"/>
    </xf>
    <xf numFmtId="166" fontId="0" fillId="0" borderId="0" xfId="0" applyNumberFormat="1" applyBorder="1"/>
    <xf numFmtId="166" fontId="11" fillId="0" borderId="3" xfId="0" applyNumberFormat="1" applyFont="1" applyBorder="1" applyAlignment="1">
      <alignment horizontal="center" wrapText="1"/>
    </xf>
    <xf numFmtId="0" fontId="12" fillId="0" borderId="3" xfId="0" applyFont="1" applyBorder="1" applyProtection="1">
      <protection locked="0"/>
    </xf>
    <xf numFmtId="164" fontId="12" fillId="0" borderId="2" xfId="0" applyNumberFormat="1" applyFont="1" applyBorder="1" applyProtection="1">
      <protection locked="0" hidden="1"/>
    </xf>
    <xf numFmtId="164" fontId="12" fillId="0" borderId="8" xfId="0" applyNumberFormat="1" applyFont="1" applyBorder="1" applyProtection="1">
      <protection locked="0" hidden="1"/>
    </xf>
    <xf numFmtId="0" fontId="12" fillId="0" borderId="3" xfId="0" applyFont="1" applyBorder="1" applyAlignment="1" applyProtection="1">
      <protection locked="0" hidden="1"/>
    </xf>
    <xf numFmtId="0" fontId="12" fillId="0" borderId="3" xfId="0" applyFont="1" applyBorder="1" applyProtection="1">
      <protection locked="0" hidden="1"/>
    </xf>
    <xf numFmtId="0" fontId="0" fillId="0" borderId="3" xfId="0" applyBorder="1" applyAlignment="1" applyProtection="1">
      <alignment horizontal="center" wrapText="1"/>
      <protection locked="0"/>
    </xf>
    <xf numFmtId="0" fontId="0" fillId="0" borderId="3" xfId="0" applyBorder="1" applyProtection="1">
      <protection locked="0"/>
    </xf>
    <xf numFmtId="166" fontId="0" fillId="0" borderId="3" xfId="0" applyNumberFormat="1" applyBorder="1" applyProtection="1">
      <protection locked="0" hidden="1"/>
    </xf>
    <xf numFmtId="0" fontId="11" fillId="0" borderId="9" xfId="0" applyFont="1" applyBorder="1" applyAlignment="1">
      <alignment wrapText="1"/>
    </xf>
    <xf numFmtId="0" fontId="11" fillId="0" borderId="9" xfId="0" applyFont="1" applyBorder="1" applyAlignment="1">
      <alignment horizontal="center" wrapText="1"/>
    </xf>
    <xf numFmtId="165" fontId="11" fillId="0" borderId="9" xfId="0" applyNumberFormat="1" applyFont="1" applyBorder="1" applyAlignment="1">
      <alignment horizontal="center" wrapText="1"/>
    </xf>
    <xf numFmtId="166" fontId="11" fillId="0" borderId="9" xfId="0" applyNumberFormat="1" applyFont="1" applyBorder="1" applyAlignment="1">
      <alignment wrapText="1"/>
    </xf>
    <xf numFmtId="0" fontId="0" fillId="0" borderId="10" xfId="0" applyBorder="1"/>
    <xf numFmtId="0" fontId="13" fillId="0" borderId="10" xfId="0" applyFont="1" applyBorder="1"/>
    <xf numFmtId="166" fontId="0" fillId="0" borderId="10" xfId="0" applyNumberFormat="1" applyBorder="1"/>
    <xf numFmtId="0" fontId="12" fillId="0" borderId="11" xfId="0" applyFont="1" applyBorder="1"/>
    <xf numFmtId="0" fontId="12" fillId="0" borderId="7" xfId="0" applyFont="1" applyBorder="1"/>
    <xf numFmtId="164" fontId="12" fillId="0" borderId="12" xfId="0" applyNumberFormat="1" applyFont="1" applyBorder="1"/>
    <xf numFmtId="1" fontId="0" fillId="0" borderId="3" xfId="0" applyNumberFormat="1" applyBorder="1" applyAlignment="1">
      <alignment horizontal="center" wrapText="1"/>
    </xf>
    <xf numFmtId="1" fontId="11" fillId="0" borderId="3" xfId="0" applyNumberFormat="1" applyFont="1" applyBorder="1"/>
    <xf numFmtId="1" fontId="0" fillId="0" borderId="0" xfId="0" applyNumberFormat="1"/>
    <xf numFmtId="165" fontId="0" fillId="0" borderId="0" xfId="0" applyNumberFormat="1" applyAlignment="1">
      <alignment vertical="top" wrapText="1"/>
    </xf>
    <xf numFmtId="0" fontId="0" fillId="0" borderId="0" xfId="0" applyAlignment="1">
      <alignment vertical="top" wrapText="1"/>
    </xf>
    <xf numFmtId="164" fontId="0" fillId="0" borderId="0" xfId="0" applyNumberFormat="1" applyBorder="1"/>
    <xf numFmtId="165" fontId="0" fillId="5" borderId="0" xfId="0" applyNumberFormat="1" applyFill="1" applyAlignment="1">
      <alignment vertical="top" wrapText="1"/>
    </xf>
    <xf numFmtId="2" fontId="0" fillId="0" borderId="3" xfId="0" applyNumberFormat="1" applyBorder="1" applyProtection="1">
      <protection locked="0" hidden="1"/>
    </xf>
    <xf numFmtId="2" fontId="0" fillId="0" borderId="3" xfId="0" applyNumberFormat="1" applyBorder="1"/>
    <xf numFmtId="2" fontId="11" fillId="0" borderId="3" xfId="0" applyNumberFormat="1" applyFont="1" applyBorder="1"/>
    <xf numFmtId="2" fontId="0" fillId="0" borderId="10" xfId="0" applyNumberFormat="1" applyBorder="1"/>
    <xf numFmtId="0" fontId="0" fillId="0" borderId="0" xfId="0" applyFill="1" applyAlignment="1">
      <alignment horizontal="left" vertical="top" wrapText="1"/>
    </xf>
    <xf numFmtId="0" fontId="12" fillId="0" borderId="3" xfId="0" applyNumberFormat="1" applyFont="1" applyBorder="1" applyProtection="1">
      <protection locked="0" hidden="1"/>
    </xf>
    <xf numFmtId="0" fontId="0" fillId="0" borderId="0" xfId="0" applyFill="1" applyAlignment="1">
      <alignment horizontal="center" wrapText="1"/>
    </xf>
    <xf numFmtId="0" fontId="0" fillId="0" borderId="13" xfId="0" applyBorder="1"/>
    <xf numFmtId="0" fontId="17" fillId="0" borderId="3" xfId="0" applyFont="1" applyBorder="1" applyAlignment="1">
      <alignment wrapText="1"/>
    </xf>
    <xf numFmtId="0" fontId="0" fillId="0" borderId="3" xfId="0" applyBorder="1" applyAlignment="1">
      <alignment horizontal="center"/>
    </xf>
    <xf numFmtId="0" fontId="6" fillId="0" borderId="13" xfId="0" applyFont="1" applyBorder="1" applyAlignment="1">
      <alignment wrapText="1"/>
    </xf>
    <xf numFmtId="0" fontId="18" fillId="0" borderId="3" xfId="0" applyFont="1" applyBorder="1" applyAlignment="1">
      <alignment wrapText="1"/>
    </xf>
    <xf numFmtId="1" fontId="0" fillId="0" borderId="0" xfId="0" applyNumberFormat="1" applyBorder="1"/>
    <xf numFmtId="0" fontId="0" fillId="0" borderId="0" xfId="0" applyFill="1" applyBorder="1" applyAlignment="1">
      <alignment horizontal="center" wrapText="1"/>
    </xf>
    <xf numFmtId="0" fontId="0" fillId="0" borderId="2" xfId="0" applyFill="1" applyBorder="1"/>
    <xf numFmtId="0" fontId="19" fillId="0" borderId="0" xfId="0" applyFont="1"/>
    <xf numFmtId="3" fontId="19" fillId="0" borderId="0" xfId="0" applyNumberFormat="1" applyFont="1"/>
    <xf numFmtId="166" fontId="0" fillId="0" borderId="3" xfId="0" applyNumberFormat="1" applyBorder="1" applyAlignment="1">
      <alignment horizontal="center"/>
    </xf>
    <xf numFmtId="0" fontId="24" fillId="0" borderId="0" xfId="0" applyFont="1"/>
    <xf numFmtId="164" fontId="24" fillId="0" borderId="0" xfId="0" applyNumberFormat="1" applyFont="1"/>
    <xf numFmtId="166" fontId="23" fillId="0" borderId="3" xfId="0" applyNumberFormat="1" applyFont="1" applyBorder="1" applyAlignment="1">
      <alignment horizontal="center" wrapText="1"/>
    </xf>
    <xf numFmtId="3" fontId="24" fillId="0" borderId="0" xfId="0" applyNumberFormat="1" applyFont="1"/>
    <xf numFmtId="0" fontId="13" fillId="0" borderId="0" xfId="0" applyFont="1"/>
    <xf numFmtId="0" fontId="22" fillId="0" borderId="0" xfId="0" applyFont="1" applyFill="1"/>
    <xf numFmtId="0" fontId="13" fillId="0" borderId="0" xfId="0" applyFont="1" applyFill="1"/>
    <xf numFmtId="0" fontId="13" fillId="0" borderId="7" xfId="0" applyFont="1" applyFill="1" applyBorder="1"/>
    <xf numFmtId="0" fontId="13" fillId="0" borderId="7" xfId="1" applyFont="1" applyFill="1" applyBorder="1"/>
    <xf numFmtId="0" fontId="13" fillId="0" borderId="0" xfId="1" applyFont="1" applyFill="1" applyBorder="1"/>
    <xf numFmtId="0" fontId="13" fillId="0" borderId="13" xfId="1" applyFont="1" applyFill="1" applyBorder="1"/>
    <xf numFmtId="0" fontId="13" fillId="0" borderId="11" xfId="1" applyFont="1" applyFill="1" applyBorder="1"/>
    <xf numFmtId="0" fontId="22" fillId="0" borderId="13" xfId="0" applyFont="1" applyFill="1" applyBorder="1"/>
    <xf numFmtId="0" fontId="0" fillId="0" borderId="0" xfId="0" applyFill="1" applyBorder="1"/>
    <xf numFmtId="0" fontId="22" fillId="0" borderId="0" xfId="0" applyFont="1" applyFill="1" applyBorder="1" applyAlignment="1">
      <alignment horizontal="left"/>
    </xf>
    <xf numFmtId="0" fontId="22" fillId="0" borderId="0" xfId="0" applyFont="1" applyFill="1" applyBorder="1"/>
    <xf numFmtId="0" fontId="13" fillId="0" borderId="0" xfId="0" applyFont="1" applyFill="1" applyBorder="1"/>
    <xf numFmtId="0" fontId="22" fillId="0" borderId="0" xfId="1" applyFont="1" applyFill="1" applyBorder="1"/>
    <xf numFmtId="0" fontId="0" fillId="5" borderId="0" xfId="0" applyFill="1" applyAlignment="1">
      <alignment horizontal="left" vertical="top" wrapText="1"/>
    </xf>
    <xf numFmtId="0" fontId="20" fillId="4" borderId="0" xfId="0" applyFont="1" applyFill="1" applyAlignment="1" applyProtection="1">
      <alignment horizontal="center"/>
      <protection locked="0" hidden="1"/>
    </xf>
    <xf numFmtId="164" fontId="20" fillId="0" borderId="0" xfId="0" applyNumberFormat="1" applyFont="1" applyAlignment="1" applyProtection="1">
      <alignment horizontal="center" wrapText="1"/>
      <protection locked="0" hidden="1"/>
    </xf>
    <xf numFmtId="0" fontId="12" fillId="0" borderId="0" xfId="0" applyFont="1" applyAlignment="1">
      <alignment horizontal="right"/>
    </xf>
    <xf numFmtId="0" fontId="21" fillId="0" borderId="13" xfId="0" applyFont="1" applyBorder="1" applyAlignment="1">
      <alignment horizontal="center"/>
    </xf>
    <xf numFmtId="0" fontId="21" fillId="0" borderId="14" xfId="0" applyFont="1" applyBorder="1" applyAlignment="1">
      <alignment horizontal="center"/>
    </xf>
    <xf numFmtId="0" fontId="21" fillId="0" borderId="6" xfId="0" applyFont="1" applyBorder="1" applyAlignment="1">
      <alignment horizontal="center"/>
    </xf>
    <xf numFmtId="0" fontId="21" fillId="4" borderId="13" xfId="0" applyFont="1" applyFill="1" applyBorder="1" applyAlignment="1">
      <alignment horizontal="center"/>
    </xf>
    <xf numFmtId="0" fontId="21" fillId="4" borderId="14" xfId="0" applyFont="1" applyFill="1" applyBorder="1" applyAlignment="1">
      <alignment horizontal="center"/>
    </xf>
    <xf numFmtId="0" fontId="21" fillId="4" borderId="6" xfId="0" applyFont="1" applyFill="1" applyBorder="1" applyAlignment="1">
      <alignment horizontal="center"/>
    </xf>
    <xf numFmtId="0" fontId="21" fillId="4" borderId="11" xfId="0" applyFont="1" applyFill="1" applyBorder="1" applyAlignment="1">
      <alignment horizontal="center"/>
    </xf>
    <xf numFmtId="0" fontId="21" fillId="4" borderId="7" xfId="0" applyFont="1" applyFill="1" applyBorder="1" applyAlignment="1">
      <alignment horizontal="center"/>
    </xf>
    <xf numFmtId="0" fontId="13" fillId="4" borderId="4" xfId="0" applyFont="1" applyFill="1" applyBorder="1" applyAlignment="1">
      <alignment horizontal="center"/>
    </xf>
    <xf numFmtId="0" fontId="21" fillId="4" borderId="5" xfId="0" applyFont="1" applyFill="1" applyBorder="1" applyAlignment="1">
      <alignment horizontal="center"/>
    </xf>
    <xf numFmtId="165" fontId="11" fillId="5" borderId="0" xfId="0" applyNumberFormat="1" applyFont="1" applyFill="1" applyAlignment="1">
      <alignment horizontal="left" vertical="top" wrapText="1"/>
    </xf>
    <xf numFmtId="165" fontId="0" fillId="5" borderId="0" xfId="0" applyNumberFormat="1" applyFill="1" applyAlignment="1">
      <alignment horizontal="left" vertical="top" wrapText="1"/>
    </xf>
    <xf numFmtId="0" fontId="0" fillId="0" borderId="0" xfId="0" applyFill="1" applyBorder="1" applyAlignment="1">
      <alignment horizontal="left" wrapText="1"/>
    </xf>
    <xf numFmtId="0" fontId="0" fillId="5" borderId="0" xfId="0" applyFont="1" applyFill="1" applyAlignment="1">
      <alignment horizontal="left" vertical="top" wrapText="1"/>
    </xf>
    <xf numFmtId="0" fontId="0" fillId="0" borderId="0" xfId="0" applyFill="1" applyAlignment="1">
      <alignment horizontal="left" wrapText="1"/>
    </xf>
    <xf numFmtId="0" fontId="21" fillId="4" borderId="0" xfId="0" applyFont="1" applyFill="1" applyBorder="1" applyAlignment="1">
      <alignment horizontal="center"/>
    </xf>
    <xf numFmtId="0" fontId="0" fillId="6" borderId="0" xfId="0" applyFill="1" applyAlignment="1">
      <alignment horizontal="left" vertical="top" wrapText="1"/>
    </xf>
    <xf numFmtId="0" fontId="16" fillId="4" borderId="11" xfId="0" applyFont="1" applyFill="1" applyBorder="1" applyAlignment="1">
      <alignment horizontal="left" wrapText="1"/>
    </xf>
    <xf numFmtId="0" fontId="16" fillId="4" borderId="7" xfId="0" applyFont="1" applyFill="1" applyBorder="1" applyAlignment="1">
      <alignment horizontal="left" wrapText="1"/>
    </xf>
    <xf numFmtId="0" fontId="21" fillId="4" borderId="12" xfId="0" applyFont="1" applyFill="1" applyBorder="1" applyAlignment="1">
      <alignment horizontal="center"/>
    </xf>
    <xf numFmtId="0" fontId="16" fillId="4" borderId="13" xfId="0" applyFont="1" applyFill="1" applyBorder="1" applyAlignment="1">
      <alignment horizontal="center"/>
    </xf>
    <xf numFmtId="0" fontId="16" fillId="4" borderId="14" xfId="0" applyFont="1" applyFill="1" applyBorder="1" applyAlignment="1">
      <alignment horizontal="center"/>
    </xf>
    <xf numFmtId="0" fontId="11" fillId="0" borderId="13" xfId="0" applyFont="1" applyBorder="1" applyAlignment="1">
      <alignment horizontal="center"/>
    </xf>
    <xf numFmtId="0" fontId="11" fillId="0" borderId="6" xfId="0" applyFont="1" applyBorder="1" applyAlignment="1">
      <alignment horizontal="center"/>
    </xf>
    <xf numFmtId="0" fontId="0" fillId="0" borderId="13" xfId="0" applyBorder="1" applyAlignment="1"/>
    <xf numFmtId="0" fontId="0" fillId="0" borderId="6" xfId="0" applyBorder="1" applyAlignment="1"/>
    <xf numFmtId="0" fontId="13" fillId="0" borderId="0" xfId="1" applyFont="1" applyFill="1"/>
    <xf numFmtId="0" fontId="22" fillId="0" borderId="7" xfId="0" applyFont="1" applyFill="1" applyBorder="1"/>
    <xf numFmtId="0" fontId="13" fillId="0" borderId="4" xfId="0" applyFont="1" applyFill="1" applyBorder="1"/>
    <xf numFmtId="0" fontId="22" fillId="0" borderId="7" xfId="1" applyFont="1" applyFill="1" applyBorder="1"/>
    <xf numFmtId="0" fontId="13" fillId="0" borderId="13" xfId="0" applyFont="1" applyFill="1" applyBorder="1"/>
    <xf numFmtId="0" fontId="13" fillId="0" borderId="14" xfId="0" applyFont="1" applyFill="1" applyBorder="1"/>
    <xf numFmtId="0" fontId="22" fillId="0" borderId="13" xfId="1" applyFont="1" applyFill="1" applyBorder="1"/>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4"/>
  <sheetViews>
    <sheetView tabSelected="1" zoomScale="85" zoomScaleNormal="85" workbookViewId="0">
      <selection activeCell="A29" sqref="A29:XFD59"/>
    </sheetView>
  </sheetViews>
  <sheetFormatPr defaultColWidth="11" defaultRowHeight="15.5"/>
  <cols>
    <col min="1" max="1" width="36.25" bestFit="1" customWidth="1"/>
    <col min="2" max="2" width="16.5" bestFit="1" customWidth="1"/>
    <col min="3" max="3" width="33.83203125" customWidth="1"/>
    <col min="4" max="4" width="15.58203125" customWidth="1"/>
    <col min="5" max="5" width="17.08203125" style="7" customWidth="1"/>
    <col min="6" max="6" width="16.5" customWidth="1"/>
  </cols>
  <sheetData>
    <row r="1" spans="1:5" ht="18.5">
      <c r="A1" s="96" t="s">
        <v>269</v>
      </c>
      <c r="B1" s="96"/>
      <c r="C1" s="96"/>
      <c r="D1" s="97" t="e">
        <f>VLOOKUP(A1,A$30:B$99,2,FALSE)</f>
        <v>#N/A</v>
      </c>
      <c r="E1" s="3"/>
    </row>
    <row r="2" spans="1:5" ht="18.5">
      <c r="A2" s="96"/>
      <c r="B2" s="96"/>
      <c r="C2" s="96"/>
      <c r="D2" s="97"/>
      <c r="E2" s="6"/>
    </row>
    <row r="3" spans="1:5" ht="33" customHeight="1">
      <c r="A3" s="98" t="s">
        <v>17</v>
      </c>
      <c r="B3" s="98"/>
      <c r="C3" s="37"/>
      <c r="D3" s="1"/>
      <c r="E3" s="3"/>
    </row>
    <row r="4" spans="1:5" ht="18.5">
      <c r="A4" s="98" t="s">
        <v>26</v>
      </c>
      <c r="B4" s="98"/>
      <c r="C4" s="38"/>
      <c r="D4" s="1"/>
      <c r="E4" s="3"/>
    </row>
    <row r="5" spans="1:5" ht="18.5">
      <c r="A5" s="102"/>
      <c r="B5" s="103"/>
      <c r="C5" s="103"/>
      <c r="D5" s="104"/>
      <c r="E5" s="3"/>
    </row>
    <row r="6" spans="1:5" ht="26.15" customHeight="1">
      <c r="A6" s="99" t="s">
        <v>0</v>
      </c>
      <c r="B6" s="100"/>
      <c r="C6" s="100"/>
      <c r="D6" s="101"/>
    </row>
    <row r="7" spans="1:5" ht="18.5">
      <c r="A7" s="49"/>
      <c r="B7" s="50"/>
      <c r="C7" s="50"/>
      <c r="D7" s="51"/>
    </row>
    <row r="8" spans="1:5" ht="18.5">
      <c r="A8" s="22"/>
      <c r="B8" s="27" t="s">
        <v>1</v>
      </c>
      <c r="C8" s="23"/>
      <c r="D8" s="35" t="e">
        <f>SUM(D1)</f>
        <v>#N/A</v>
      </c>
    </row>
    <row r="9" spans="1:5" ht="18.5">
      <c r="A9" s="22"/>
      <c r="B9" s="27"/>
      <c r="C9" s="23"/>
      <c r="D9" s="11"/>
    </row>
    <row r="10" spans="1:5" ht="18.5">
      <c r="A10" s="22"/>
      <c r="B10" s="27" t="s">
        <v>2</v>
      </c>
      <c r="C10" s="23"/>
      <c r="D10" s="24"/>
    </row>
    <row r="11" spans="1:5" ht="18.5">
      <c r="A11" s="22"/>
      <c r="B11" s="27"/>
      <c r="C11" s="23" t="s">
        <v>43</v>
      </c>
      <c r="D11" s="24">
        <f>SUM('Ers GU-konterad pers (ej dokt)'!J27+Kursbudget!J46)</f>
        <v>0</v>
      </c>
    </row>
    <row r="12" spans="1:5" ht="18.5">
      <c r="A12" s="22"/>
      <c r="B12" s="27"/>
      <c r="C12" s="23" t="s">
        <v>128</v>
      </c>
      <c r="D12" s="24">
        <f>SUM('Ers institutionens doktorander'!J47)</f>
        <v>0</v>
      </c>
    </row>
    <row r="13" spans="1:5" ht="18.5">
      <c r="A13" s="22"/>
      <c r="B13" s="27"/>
      <c r="C13" s="23" t="s">
        <v>44</v>
      </c>
      <c r="D13" s="35">
        <f>SUM('Ers ej GU-konterad personal'!K30+'Ers ej GU-konterad personal'!L63)</f>
        <v>0</v>
      </c>
    </row>
    <row r="14" spans="1:5" ht="18.5">
      <c r="A14" s="22"/>
      <c r="B14" s="27"/>
      <c r="C14" s="23" t="s">
        <v>45</v>
      </c>
      <c r="D14" s="35">
        <f>SUM(Driftskostnader!B21)</f>
        <v>0</v>
      </c>
    </row>
    <row r="15" spans="1:5" ht="18.5">
      <c r="A15" s="22"/>
      <c r="B15" s="27"/>
      <c r="C15" s="23"/>
      <c r="D15" s="35"/>
    </row>
    <row r="16" spans="1:5" ht="18.5">
      <c r="A16" s="22"/>
      <c r="B16" s="27"/>
      <c r="C16" s="23" t="s">
        <v>4</v>
      </c>
      <c r="D16" s="24">
        <f>SUM(D11:D15)</f>
        <v>0</v>
      </c>
    </row>
    <row r="17" spans="1:7" ht="18.5">
      <c r="A17" s="25"/>
      <c r="B17" s="28" t="s">
        <v>5</v>
      </c>
      <c r="C17" s="26"/>
      <c r="D17" s="36" t="e">
        <f>SUM(D1-D16)</f>
        <v>#N/A</v>
      </c>
    </row>
    <row r="18" spans="1:7" ht="18.5">
      <c r="A18" s="1"/>
      <c r="B18" s="1"/>
      <c r="C18" s="1"/>
      <c r="D18" s="1"/>
      <c r="E18" s="3"/>
    </row>
    <row r="19" spans="1:7" ht="18.5">
      <c r="A19" s="1" t="s">
        <v>48</v>
      </c>
      <c r="B19" s="1"/>
      <c r="C19" s="34"/>
      <c r="D19" s="1"/>
      <c r="E19" s="3"/>
    </row>
    <row r="20" spans="1:7" ht="18.5">
      <c r="A20" s="1" t="s">
        <v>3</v>
      </c>
      <c r="B20" s="1"/>
      <c r="C20" s="64" t="e">
        <f>SUM(D16/C19)</f>
        <v>#DIV/0!</v>
      </c>
      <c r="D20" s="1"/>
      <c r="E20" s="3"/>
    </row>
    <row r="21" spans="1:7" ht="18.5">
      <c r="A21" s="1"/>
      <c r="D21" s="23"/>
      <c r="E21" s="57"/>
      <c r="F21" s="10"/>
      <c r="G21" s="10"/>
    </row>
    <row r="22" spans="1:7" ht="15" customHeight="1">
      <c r="A22" s="95" t="s">
        <v>58</v>
      </c>
      <c r="B22" s="95"/>
      <c r="C22" s="95"/>
      <c r="D22" s="95"/>
    </row>
    <row r="23" spans="1:7">
      <c r="A23" s="95"/>
      <c r="B23" s="95"/>
      <c r="C23" s="95"/>
      <c r="D23" s="95"/>
    </row>
    <row r="24" spans="1:7">
      <c r="A24" s="95"/>
      <c r="B24" s="95"/>
      <c r="C24" s="95"/>
      <c r="D24" s="95"/>
      <c r="G24" t="s">
        <v>59</v>
      </c>
    </row>
    <row r="25" spans="1:7">
      <c r="A25" s="95"/>
      <c r="B25" s="95"/>
      <c r="C25" s="95"/>
      <c r="D25" s="95"/>
    </row>
    <row r="28" spans="1:7" ht="18" customHeight="1"/>
    <row r="29" spans="1:7" s="77" customFormat="1" ht="28.5" hidden="1" customHeight="1">
      <c r="A29" s="77" t="s">
        <v>269</v>
      </c>
      <c r="E29" s="78"/>
    </row>
    <row r="30" spans="1:7" s="77" customFormat="1" ht="28.5" hidden="1" customHeight="1">
      <c r="A30" s="77" t="s">
        <v>178</v>
      </c>
      <c r="B30" s="77">
        <v>200000</v>
      </c>
      <c r="E30" s="78"/>
      <c r="F30" s="80"/>
    </row>
    <row r="31" spans="1:7" s="77" customFormat="1" ht="28.5" hidden="1" customHeight="1">
      <c r="A31" s="77" t="s">
        <v>179</v>
      </c>
      <c r="B31" s="77">
        <v>200000</v>
      </c>
      <c r="E31" s="78"/>
      <c r="F31" s="80"/>
    </row>
    <row r="32" spans="1:7" s="77" customFormat="1" ht="28.5" hidden="1" customHeight="1">
      <c r="A32" s="77" t="s">
        <v>157</v>
      </c>
      <c r="B32" s="77">
        <v>420000</v>
      </c>
      <c r="E32" s="78"/>
      <c r="F32" s="80"/>
    </row>
    <row r="33" spans="1:6" s="77" customFormat="1" ht="28.5" hidden="1" customHeight="1">
      <c r="A33" s="77" t="s">
        <v>180</v>
      </c>
      <c r="B33" s="77">
        <v>150000</v>
      </c>
      <c r="E33" s="78"/>
      <c r="F33" s="80"/>
    </row>
    <row r="34" spans="1:6" s="77" customFormat="1" ht="28.5" hidden="1" customHeight="1">
      <c r="A34" s="77" t="s">
        <v>181</v>
      </c>
      <c r="B34" s="77">
        <v>380000</v>
      </c>
      <c r="E34" s="78"/>
      <c r="F34" s="80"/>
    </row>
    <row r="35" spans="1:6" s="77" customFormat="1" ht="28.5" hidden="1" customHeight="1">
      <c r="A35" s="77" t="s">
        <v>270</v>
      </c>
      <c r="B35" s="77">
        <v>420000</v>
      </c>
      <c r="E35" s="78"/>
      <c r="F35" s="80"/>
    </row>
    <row r="36" spans="1:6" s="77" customFormat="1" ht="28.5" hidden="1" customHeight="1">
      <c r="A36" s="77" t="s">
        <v>182</v>
      </c>
      <c r="B36" s="77">
        <v>160000</v>
      </c>
      <c r="E36" s="78"/>
      <c r="F36" s="80"/>
    </row>
    <row r="37" spans="1:6" s="77" customFormat="1" ht="28.5" hidden="1" customHeight="1">
      <c r="A37" s="77" t="s">
        <v>183</v>
      </c>
      <c r="B37" s="77">
        <v>160000</v>
      </c>
      <c r="E37" s="78"/>
      <c r="F37" s="80"/>
    </row>
    <row r="38" spans="1:6" s="77" customFormat="1" ht="28.5" hidden="1" customHeight="1">
      <c r="A38" s="77" t="s">
        <v>184</v>
      </c>
      <c r="B38" s="77">
        <v>225000</v>
      </c>
      <c r="E38" s="78"/>
      <c r="F38" s="80"/>
    </row>
    <row r="39" spans="1:6" s="77" customFormat="1" ht="28.5" hidden="1" customHeight="1">
      <c r="A39" s="77" t="s">
        <v>158</v>
      </c>
      <c r="B39" s="77">
        <v>175000</v>
      </c>
      <c r="E39" s="78"/>
      <c r="F39" s="80"/>
    </row>
    <row r="40" spans="1:6" s="77" customFormat="1" ht="28.5" hidden="1" customHeight="1">
      <c r="A40" s="77" t="s">
        <v>176</v>
      </c>
      <c r="B40" s="77">
        <v>315000</v>
      </c>
      <c r="E40" s="78"/>
      <c r="F40" s="80"/>
    </row>
    <row r="41" spans="1:6" s="77" customFormat="1" ht="28.5" hidden="1" customHeight="1">
      <c r="A41" s="77" t="s">
        <v>159</v>
      </c>
      <c r="B41" s="77">
        <v>250000</v>
      </c>
      <c r="E41" s="78"/>
      <c r="F41" s="80"/>
    </row>
    <row r="42" spans="1:6" s="77" customFormat="1" ht="28.5" hidden="1" customHeight="1">
      <c r="A42" s="77" t="s">
        <v>160</v>
      </c>
      <c r="B42" s="77">
        <v>350000</v>
      </c>
      <c r="E42" s="78"/>
      <c r="F42" s="80"/>
    </row>
    <row r="43" spans="1:6" s="77" customFormat="1" ht="28.5" hidden="1" customHeight="1">
      <c r="A43" s="77" t="s">
        <v>161</v>
      </c>
      <c r="B43" s="77">
        <v>320000</v>
      </c>
      <c r="E43" s="78"/>
      <c r="F43" s="80"/>
    </row>
    <row r="44" spans="1:6" s="77" customFormat="1" ht="28.5" hidden="1" customHeight="1">
      <c r="A44" s="77" t="s">
        <v>177</v>
      </c>
      <c r="B44" s="77">
        <v>290000</v>
      </c>
      <c r="E44" s="78"/>
      <c r="F44" s="80"/>
    </row>
    <row r="45" spans="1:6" s="77" customFormat="1" ht="28.5" hidden="1" customHeight="1">
      <c r="A45" s="77" t="s">
        <v>144</v>
      </c>
      <c r="B45" s="77">
        <v>280000</v>
      </c>
      <c r="E45" s="78"/>
      <c r="F45" s="80"/>
    </row>
    <row r="46" spans="1:6" s="77" customFormat="1" ht="28.5" hidden="1" customHeight="1">
      <c r="A46" s="77" t="s">
        <v>162</v>
      </c>
      <c r="B46" s="77">
        <v>200000</v>
      </c>
      <c r="E46" s="78"/>
      <c r="F46" s="80"/>
    </row>
    <row r="47" spans="1:6" s="77" customFormat="1" ht="28.5" hidden="1" customHeight="1">
      <c r="A47" s="77" t="s">
        <v>185</v>
      </c>
      <c r="B47" s="77">
        <v>140000</v>
      </c>
      <c r="E47" s="78"/>
      <c r="F47" s="80"/>
    </row>
    <row r="48" spans="1:6" s="77" customFormat="1" ht="28.5" hidden="1" customHeight="1">
      <c r="A48" s="77" t="s">
        <v>186</v>
      </c>
      <c r="B48" s="77">
        <v>130000</v>
      </c>
      <c r="E48" s="78"/>
      <c r="F48" s="80"/>
    </row>
    <row r="49" spans="1:6" s="77" customFormat="1" ht="28.5" hidden="1" customHeight="1">
      <c r="A49" s="77" t="s">
        <v>15</v>
      </c>
      <c r="B49" s="77">
        <v>130000</v>
      </c>
      <c r="E49" s="78"/>
      <c r="F49" s="80"/>
    </row>
    <row r="50" spans="1:6" s="77" customFormat="1" ht="28.5" hidden="1" customHeight="1">
      <c r="A50" s="77" t="s">
        <v>163</v>
      </c>
      <c r="B50" s="77">
        <v>300000</v>
      </c>
      <c r="E50" s="78"/>
      <c r="F50" s="80"/>
    </row>
    <row r="51" spans="1:6" s="77" customFormat="1" ht="28.5" hidden="1" customHeight="1">
      <c r="A51" s="77" t="s">
        <v>16</v>
      </c>
      <c r="B51" s="77">
        <v>380000</v>
      </c>
      <c r="E51" s="78"/>
      <c r="F51" s="80"/>
    </row>
    <row r="52" spans="1:6" s="77" customFormat="1" ht="28.5" hidden="1" customHeight="1">
      <c r="A52" s="77" t="s">
        <v>187</v>
      </c>
      <c r="B52" s="77">
        <v>125000</v>
      </c>
      <c r="E52" s="78"/>
      <c r="F52" s="80"/>
    </row>
    <row r="53" spans="1:6" s="77" customFormat="1" ht="28.5" hidden="1" customHeight="1">
      <c r="A53" s="77" t="s">
        <v>164</v>
      </c>
      <c r="B53" s="77">
        <v>260000</v>
      </c>
      <c r="E53" s="78"/>
      <c r="F53" s="80"/>
    </row>
    <row r="54" spans="1:6" s="77" customFormat="1" ht="28.5" hidden="1" customHeight="1">
      <c r="A54" s="77" t="s">
        <v>188</v>
      </c>
      <c r="B54" s="77">
        <v>200000</v>
      </c>
      <c r="E54" s="78"/>
      <c r="F54" s="80"/>
    </row>
    <row r="55" spans="1:6" s="77" customFormat="1" ht="28.5" hidden="1" customHeight="1">
      <c r="A55" s="77" t="s">
        <v>156</v>
      </c>
      <c r="B55" s="77">
        <v>210000</v>
      </c>
      <c r="E55" s="78"/>
      <c r="F55" s="80"/>
    </row>
    <row r="56" spans="1:6" s="77" customFormat="1" ht="28.5" hidden="1" customHeight="1">
      <c r="A56" s="77" t="s">
        <v>165</v>
      </c>
      <c r="B56" s="77">
        <v>340000</v>
      </c>
      <c r="E56" s="78"/>
      <c r="F56" s="80"/>
    </row>
    <row r="57" spans="1:6" s="77" customFormat="1" ht="28.5" hidden="1" customHeight="1">
      <c r="A57" s="77" t="s">
        <v>166</v>
      </c>
      <c r="B57" s="77">
        <v>270000</v>
      </c>
      <c r="E57" s="78"/>
      <c r="F57" s="80"/>
    </row>
    <row r="58" spans="1:6" s="77" customFormat="1" ht="28.5" hidden="1" customHeight="1">
      <c r="A58" s="77" t="s">
        <v>189</v>
      </c>
      <c r="B58" s="77">
        <v>150000</v>
      </c>
      <c r="E58" s="78"/>
      <c r="F58" s="80"/>
    </row>
    <row r="59" spans="1:6" s="77" customFormat="1" ht="28.5" hidden="1" customHeight="1">
      <c r="A59" s="77" t="s">
        <v>167</v>
      </c>
      <c r="B59" s="77">
        <v>170000</v>
      </c>
      <c r="E59" s="78"/>
      <c r="F59" s="80"/>
    </row>
    <row r="60" spans="1:6" s="77" customFormat="1" ht="28.5">
      <c r="E60" s="78"/>
    </row>
    <row r="61" spans="1:6" s="77" customFormat="1" ht="28.5">
      <c r="E61" s="78"/>
    </row>
    <row r="62" spans="1:6" s="77" customFormat="1" ht="28.5">
      <c r="E62" s="78"/>
    </row>
    <row r="63" spans="1:6" s="77" customFormat="1" ht="28.5">
      <c r="E63" s="78"/>
    </row>
    <row r="64" spans="1:6" s="77" customFormat="1" ht="28.5">
      <c r="E64" s="78"/>
    </row>
    <row r="65" spans="1:2" ht="28.5">
      <c r="A65" s="77"/>
      <c r="B65" s="77"/>
    </row>
    <row r="66" spans="1:2" ht="28.5">
      <c r="A66" s="77"/>
      <c r="B66" s="80"/>
    </row>
    <row r="67" spans="1:2" ht="23.5">
      <c r="A67" s="74"/>
      <c r="B67" s="75"/>
    </row>
    <row r="68" spans="1:2" ht="23.5">
      <c r="A68" s="74"/>
      <c r="B68" s="75"/>
    </row>
    <row r="69" spans="1:2" ht="23.5">
      <c r="A69" s="74"/>
      <c r="B69" s="75"/>
    </row>
    <row r="70" spans="1:2" ht="23.5">
      <c r="A70" s="74"/>
      <c r="B70" s="75"/>
    </row>
    <row r="71" spans="1:2" ht="23.5">
      <c r="A71" s="74"/>
      <c r="B71" s="75"/>
    </row>
    <row r="72" spans="1:2" ht="23.5">
      <c r="A72" s="74"/>
      <c r="B72" s="75"/>
    </row>
    <row r="73" spans="1:2" ht="23.5">
      <c r="A73" s="74"/>
      <c r="B73" s="75"/>
    </row>
    <row r="74" spans="1:2" ht="23.5">
      <c r="A74" s="74"/>
      <c r="B74" s="75"/>
    </row>
    <row r="75" spans="1:2" ht="23.5">
      <c r="A75" s="74"/>
      <c r="B75" s="75"/>
    </row>
    <row r="76" spans="1:2" ht="23.5">
      <c r="A76" s="74"/>
      <c r="B76" s="75"/>
    </row>
    <row r="77" spans="1:2" ht="23.5">
      <c r="A77" s="74"/>
      <c r="B77" s="75"/>
    </row>
    <row r="78" spans="1:2" ht="23.5">
      <c r="A78" s="74"/>
      <c r="B78" s="75"/>
    </row>
    <row r="79" spans="1:2" ht="23.5">
      <c r="A79" s="74"/>
      <c r="B79" s="75"/>
    </row>
    <row r="80" spans="1:2" ht="23.5">
      <c r="A80" s="74"/>
      <c r="B80" s="75"/>
    </row>
    <row r="81" spans="1:2" ht="23.5">
      <c r="A81" s="74"/>
      <c r="B81" s="75"/>
    </row>
    <row r="82" spans="1:2" ht="23.5">
      <c r="A82" s="74"/>
      <c r="B82" s="75"/>
    </row>
    <row r="83" spans="1:2" ht="23.5">
      <c r="A83" s="74"/>
      <c r="B83" s="75"/>
    </row>
    <row r="84" spans="1:2" ht="23.5">
      <c r="A84" s="74"/>
      <c r="B84" s="75"/>
    </row>
    <row r="85" spans="1:2" ht="23.5">
      <c r="A85" s="74"/>
      <c r="B85" s="75"/>
    </row>
    <row r="86" spans="1:2" ht="23.5">
      <c r="A86" s="74"/>
      <c r="B86" s="75"/>
    </row>
    <row r="87" spans="1:2" ht="23.5">
      <c r="A87" s="74"/>
      <c r="B87" s="75"/>
    </row>
    <row r="88" spans="1:2" ht="23.5">
      <c r="A88" s="74"/>
      <c r="B88" s="75"/>
    </row>
    <row r="89" spans="1:2" ht="23.5">
      <c r="A89" s="74"/>
      <c r="B89" s="75"/>
    </row>
    <row r="90" spans="1:2" ht="23.5">
      <c r="A90" s="74"/>
      <c r="B90" s="75"/>
    </row>
    <row r="91" spans="1:2" ht="23.5">
      <c r="A91" s="74"/>
      <c r="B91" s="75"/>
    </row>
    <row r="92" spans="1:2" ht="23.5">
      <c r="A92" s="74"/>
      <c r="B92" s="75"/>
    </row>
    <row r="93" spans="1:2" ht="23.5">
      <c r="A93" s="74"/>
      <c r="B93" s="75"/>
    </row>
    <row r="94" spans="1:2" ht="23.5">
      <c r="A94" s="74"/>
      <c r="B94" s="75"/>
    </row>
    <row r="95" spans="1:2" ht="23.5">
      <c r="A95" s="74"/>
      <c r="B95" s="75"/>
    </row>
    <row r="96" spans="1:2" ht="23.5">
      <c r="A96" s="74"/>
      <c r="B96" s="75"/>
    </row>
    <row r="97" spans="1:2" ht="23.5">
      <c r="A97" s="74"/>
      <c r="B97" s="75"/>
    </row>
    <row r="98" spans="1:2" ht="23.5">
      <c r="A98" s="74"/>
      <c r="B98" s="75"/>
    </row>
    <row r="99" spans="1:2" ht="23.5">
      <c r="A99" s="74"/>
      <c r="B99" s="75"/>
    </row>
    <row r="100" spans="1:2" ht="23.5">
      <c r="A100" s="74"/>
      <c r="B100" s="75"/>
    </row>
    <row r="101" spans="1:2" ht="23.5">
      <c r="A101" s="74"/>
      <c r="B101" s="75"/>
    </row>
    <row r="102" spans="1:2" ht="23.5">
      <c r="A102" s="74"/>
      <c r="B102" s="75"/>
    </row>
    <row r="103" spans="1:2" ht="23.5">
      <c r="A103" s="74"/>
      <c r="B103" s="75"/>
    </row>
    <row r="104" spans="1:2" ht="23.5">
      <c r="A104" s="74"/>
      <c r="B104" s="74"/>
    </row>
  </sheetData>
  <sheetProtection formatColumns="0" formatRows="0"/>
  <mergeCells count="7">
    <mergeCell ref="A22:D25"/>
    <mergeCell ref="A1:C2"/>
    <mergeCell ref="D1:D2"/>
    <mergeCell ref="A4:B4"/>
    <mergeCell ref="A3:B3"/>
    <mergeCell ref="A6:D6"/>
    <mergeCell ref="A5:D5"/>
  </mergeCells>
  <phoneticPr fontId="2" type="noConversion"/>
  <dataValidations count="1">
    <dataValidation type="list" allowBlank="1" showInputMessage="1" showErrorMessage="1" sqref="A1:C2" xr:uid="{00000000-0002-0000-0000-000000000000}">
      <formula1>$A$29:$A$64</formula1>
    </dataValidation>
  </dataValidations>
  <pageMargins left="0.75000000000000011" right="0.75000000000000011" top="1" bottom="1" header="0.5" footer="0.5"/>
  <pageSetup paperSize="9"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85"/>
  <sheetViews>
    <sheetView zoomScale="80" zoomScaleNormal="80" workbookViewId="0">
      <selection activeCell="U2" sqref="O1:U1048576"/>
    </sheetView>
  </sheetViews>
  <sheetFormatPr defaultColWidth="11" defaultRowHeight="15.5"/>
  <cols>
    <col min="1" max="1" width="21.33203125" customWidth="1"/>
    <col min="2" max="2" width="16.83203125" customWidth="1"/>
    <col min="3" max="8" width="11" customWidth="1"/>
    <col min="9" max="9" width="12.08203125" style="54" customWidth="1"/>
    <col min="10" max="10" width="12" style="5" customWidth="1"/>
    <col min="11" max="11" width="20.5" style="5" customWidth="1"/>
    <col min="12" max="12" width="11.5" customWidth="1"/>
    <col min="13" max="13" width="10.83203125" customWidth="1"/>
    <col min="14" max="14" width="21.58203125" customWidth="1"/>
    <col min="15" max="20" width="10.83203125" hidden="1" customWidth="1"/>
    <col min="21" max="21" width="21.83203125" hidden="1" customWidth="1"/>
    <col min="22" max="22" width="10.83203125" customWidth="1"/>
    <col min="23" max="24" width="11" customWidth="1"/>
    <col min="25" max="25" width="18.5" customWidth="1"/>
  </cols>
  <sheetData>
    <row r="1" spans="1:22" ht="33" customHeight="1">
      <c r="A1" s="105" t="s">
        <v>118</v>
      </c>
      <c r="B1" s="106"/>
      <c r="C1" s="106"/>
      <c r="D1" s="106"/>
      <c r="E1" s="106"/>
      <c r="F1" s="106"/>
      <c r="G1" s="106"/>
      <c r="H1" s="106"/>
      <c r="I1" s="106"/>
      <c r="J1" s="106"/>
      <c r="K1" s="106"/>
    </row>
    <row r="2" spans="1:22" ht="15" customHeight="1">
      <c r="A2" s="107" t="s">
        <v>57</v>
      </c>
      <c r="B2" s="108"/>
      <c r="C2" s="108"/>
      <c r="D2" s="108"/>
      <c r="E2" s="108"/>
      <c r="F2" s="108"/>
      <c r="G2" s="108"/>
      <c r="H2" s="108"/>
      <c r="I2" s="108"/>
      <c r="J2" s="108"/>
      <c r="K2" s="108"/>
    </row>
    <row r="3" spans="1:22" ht="32.15" customHeight="1">
      <c r="A3" s="12" t="s">
        <v>6</v>
      </c>
      <c r="B3" s="12" t="s">
        <v>7</v>
      </c>
      <c r="C3" s="14" t="s">
        <v>8</v>
      </c>
      <c r="D3" s="14" t="s">
        <v>9</v>
      </c>
      <c r="E3" s="14" t="s">
        <v>10</v>
      </c>
      <c r="F3" s="14" t="s">
        <v>11</v>
      </c>
      <c r="G3" s="14" t="s">
        <v>12</v>
      </c>
      <c r="H3" s="52" t="s">
        <v>13</v>
      </c>
      <c r="I3" s="79" t="s">
        <v>142</v>
      </c>
      <c r="J3" s="21" t="s">
        <v>14</v>
      </c>
      <c r="K3" s="68" t="s">
        <v>148</v>
      </c>
      <c r="U3" t="s">
        <v>41</v>
      </c>
    </row>
    <row r="4" spans="1:22">
      <c r="A4" s="39" t="s">
        <v>41</v>
      </c>
      <c r="B4" s="40" t="s">
        <v>50</v>
      </c>
      <c r="C4" s="39"/>
      <c r="D4" s="39"/>
      <c r="E4" s="39"/>
      <c r="F4" s="39"/>
      <c r="G4" s="39"/>
      <c r="H4" s="59">
        <f>SUM(5.33*C4+4.33*D4+2.33*E4+1.33*F4+G4)</f>
        <v>0</v>
      </c>
      <c r="I4" s="41">
        <f>SUM(H4*376)</f>
        <v>0</v>
      </c>
      <c r="J4" s="41">
        <f>SUM(I4*1.5004)</f>
        <v>0</v>
      </c>
      <c r="K4" s="12"/>
      <c r="U4" s="81" t="s">
        <v>68</v>
      </c>
      <c r="V4" s="83"/>
    </row>
    <row r="5" spans="1:22">
      <c r="A5" s="39" t="s">
        <v>41</v>
      </c>
      <c r="B5" s="40" t="s">
        <v>50</v>
      </c>
      <c r="C5" s="40"/>
      <c r="D5" s="40"/>
      <c r="E5" s="40"/>
      <c r="F5" s="40"/>
      <c r="G5" s="40"/>
      <c r="H5" s="59">
        <f t="shared" ref="H5:H25" si="0">SUM(5.33*C5+4.33*D5+2.33*E5+1.33*F5+G5)</f>
        <v>0</v>
      </c>
      <c r="I5" s="41">
        <f t="shared" ref="I5:I25" si="1">SUM(H5*376)</f>
        <v>0</v>
      </c>
      <c r="J5" s="41">
        <f t="shared" ref="J5:J25" si="2">SUM(I5*1.5004)</f>
        <v>0</v>
      </c>
      <c r="K5" s="12"/>
      <c r="U5" s="81" t="s">
        <v>69</v>
      </c>
      <c r="V5" s="83"/>
    </row>
    <row r="6" spans="1:22">
      <c r="A6" s="39" t="s">
        <v>41</v>
      </c>
      <c r="B6" s="40" t="s">
        <v>50</v>
      </c>
      <c r="C6" s="40"/>
      <c r="D6" s="40"/>
      <c r="E6" s="40"/>
      <c r="F6" s="40"/>
      <c r="G6" s="40"/>
      <c r="H6" s="59">
        <f t="shared" si="0"/>
        <v>0</v>
      </c>
      <c r="I6" s="41">
        <f t="shared" si="1"/>
        <v>0</v>
      </c>
      <c r="J6" s="41">
        <f t="shared" si="2"/>
        <v>0</v>
      </c>
      <c r="K6" s="12"/>
      <c r="U6" s="81" t="s">
        <v>168</v>
      </c>
      <c r="V6" s="83"/>
    </row>
    <row r="7" spans="1:22">
      <c r="A7" s="39" t="s">
        <v>41</v>
      </c>
      <c r="B7" s="40" t="s">
        <v>50</v>
      </c>
      <c r="C7" s="40"/>
      <c r="D7" s="40"/>
      <c r="E7" s="40"/>
      <c r="F7" s="40"/>
      <c r="G7" s="40"/>
      <c r="H7" s="59">
        <f t="shared" si="0"/>
        <v>0</v>
      </c>
      <c r="I7" s="41">
        <f t="shared" si="1"/>
        <v>0</v>
      </c>
      <c r="J7" s="41">
        <f t="shared" si="2"/>
        <v>0</v>
      </c>
      <c r="K7" s="12"/>
      <c r="U7" s="81" t="s">
        <v>70</v>
      </c>
      <c r="V7" s="83"/>
    </row>
    <row r="8" spans="1:22">
      <c r="A8" s="39" t="s">
        <v>41</v>
      </c>
      <c r="B8" s="40" t="s">
        <v>50</v>
      </c>
      <c r="C8" s="40"/>
      <c r="D8" s="40"/>
      <c r="E8" s="40"/>
      <c r="F8" s="40"/>
      <c r="G8" s="40"/>
      <c r="H8" s="59">
        <f t="shared" si="0"/>
        <v>0</v>
      </c>
      <c r="I8" s="41">
        <f t="shared" si="1"/>
        <v>0</v>
      </c>
      <c r="J8" s="41">
        <f t="shared" si="2"/>
        <v>0</v>
      </c>
      <c r="K8" s="12"/>
      <c r="U8" s="81" t="s">
        <v>190</v>
      </c>
      <c r="V8" s="83"/>
    </row>
    <row r="9" spans="1:22">
      <c r="A9" s="39" t="s">
        <v>41</v>
      </c>
      <c r="B9" s="40" t="s">
        <v>50</v>
      </c>
      <c r="C9" s="40"/>
      <c r="D9" s="40"/>
      <c r="E9" s="40"/>
      <c r="F9" s="40"/>
      <c r="G9" s="40"/>
      <c r="H9" s="59">
        <f t="shared" si="0"/>
        <v>0</v>
      </c>
      <c r="I9" s="41">
        <f t="shared" si="1"/>
        <v>0</v>
      </c>
      <c r="J9" s="41">
        <f t="shared" si="2"/>
        <v>0</v>
      </c>
      <c r="K9" s="12"/>
      <c r="U9" s="81" t="s">
        <v>71</v>
      </c>
      <c r="V9" s="83"/>
    </row>
    <row r="10" spans="1:22">
      <c r="A10" s="39" t="s">
        <v>41</v>
      </c>
      <c r="B10" s="40" t="s">
        <v>50</v>
      </c>
      <c r="C10" s="40"/>
      <c r="D10" s="40"/>
      <c r="E10" s="40"/>
      <c r="F10" s="40"/>
      <c r="G10" s="40"/>
      <c r="H10" s="59">
        <f t="shared" si="0"/>
        <v>0</v>
      </c>
      <c r="I10" s="41">
        <f t="shared" si="1"/>
        <v>0</v>
      </c>
      <c r="J10" s="41">
        <f t="shared" si="2"/>
        <v>0</v>
      </c>
      <c r="K10" s="12"/>
      <c r="O10" t="s">
        <v>50</v>
      </c>
      <c r="U10" s="81" t="s">
        <v>72</v>
      </c>
      <c r="V10" s="83"/>
    </row>
    <row r="11" spans="1:22">
      <c r="A11" s="39" t="s">
        <v>41</v>
      </c>
      <c r="B11" s="40" t="s">
        <v>50</v>
      </c>
      <c r="C11" s="40"/>
      <c r="D11" s="40"/>
      <c r="E11" s="40"/>
      <c r="F11" s="40"/>
      <c r="G11" s="40"/>
      <c r="H11" s="59">
        <f t="shared" si="0"/>
        <v>0</v>
      </c>
      <c r="I11" s="41">
        <f t="shared" si="1"/>
        <v>0</v>
      </c>
      <c r="J11" s="41">
        <f t="shared" si="2"/>
        <v>0</v>
      </c>
      <c r="K11" s="12"/>
      <c r="O11" t="s">
        <v>18</v>
      </c>
      <c r="U11" s="81" t="s">
        <v>73</v>
      </c>
      <c r="V11" s="83"/>
    </row>
    <row r="12" spans="1:22">
      <c r="A12" s="39" t="s">
        <v>41</v>
      </c>
      <c r="B12" s="40" t="s">
        <v>50</v>
      </c>
      <c r="C12" s="40"/>
      <c r="D12" s="40"/>
      <c r="E12" s="40"/>
      <c r="F12" s="40"/>
      <c r="G12" s="40"/>
      <c r="H12" s="59">
        <f t="shared" si="0"/>
        <v>0</v>
      </c>
      <c r="I12" s="41">
        <f t="shared" si="1"/>
        <v>0</v>
      </c>
      <c r="J12" s="41">
        <f t="shared" si="2"/>
        <v>0</v>
      </c>
      <c r="K12" s="12"/>
      <c r="O12" t="s">
        <v>19</v>
      </c>
      <c r="U12" s="81" t="s">
        <v>74</v>
      </c>
      <c r="V12" s="83"/>
    </row>
    <row r="13" spans="1:22">
      <c r="A13" s="39" t="s">
        <v>41</v>
      </c>
      <c r="B13" s="40" t="s">
        <v>50</v>
      </c>
      <c r="C13" s="40"/>
      <c r="D13" s="40"/>
      <c r="E13" s="40"/>
      <c r="F13" s="40"/>
      <c r="G13" s="40"/>
      <c r="H13" s="59">
        <f t="shared" si="0"/>
        <v>0</v>
      </c>
      <c r="I13" s="41">
        <f t="shared" si="1"/>
        <v>0</v>
      </c>
      <c r="J13" s="41">
        <f t="shared" si="2"/>
        <v>0</v>
      </c>
      <c r="K13" s="12"/>
      <c r="O13" t="s">
        <v>51</v>
      </c>
      <c r="U13" s="81" t="s">
        <v>75</v>
      </c>
      <c r="V13" s="83"/>
    </row>
    <row r="14" spans="1:22">
      <c r="A14" s="39" t="s">
        <v>41</v>
      </c>
      <c r="B14" s="40" t="s">
        <v>50</v>
      </c>
      <c r="C14" s="40"/>
      <c r="D14" s="40"/>
      <c r="E14" s="40"/>
      <c r="F14" s="40"/>
      <c r="G14" s="40"/>
      <c r="H14" s="59">
        <f t="shared" si="0"/>
        <v>0</v>
      </c>
      <c r="I14" s="41">
        <f t="shared" si="1"/>
        <v>0</v>
      </c>
      <c r="J14" s="41">
        <f t="shared" si="2"/>
        <v>0</v>
      </c>
      <c r="K14" s="12"/>
      <c r="O14" t="s">
        <v>52</v>
      </c>
      <c r="U14" s="81" t="s">
        <v>130</v>
      </c>
      <c r="V14" s="83"/>
    </row>
    <row r="15" spans="1:22">
      <c r="A15" s="39" t="s">
        <v>41</v>
      </c>
      <c r="B15" s="40" t="s">
        <v>50</v>
      </c>
      <c r="C15" s="40"/>
      <c r="D15" s="40"/>
      <c r="E15" s="40"/>
      <c r="F15" s="40"/>
      <c r="G15" s="40"/>
      <c r="H15" s="59">
        <f t="shared" si="0"/>
        <v>0</v>
      </c>
      <c r="I15" s="41">
        <f t="shared" si="1"/>
        <v>0</v>
      </c>
      <c r="J15" s="41">
        <f t="shared" si="2"/>
        <v>0</v>
      </c>
      <c r="K15" s="12"/>
      <c r="O15" t="s">
        <v>20</v>
      </c>
      <c r="U15" s="81" t="s">
        <v>76</v>
      </c>
      <c r="V15" s="83"/>
    </row>
    <row r="16" spans="1:22">
      <c r="A16" s="39" t="s">
        <v>41</v>
      </c>
      <c r="B16" s="40" t="s">
        <v>50</v>
      </c>
      <c r="C16" s="40"/>
      <c r="D16" s="40"/>
      <c r="E16" s="40"/>
      <c r="F16" s="40"/>
      <c r="G16" s="40"/>
      <c r="H16" s="59">
        <f t="shared" si="0"/>
        <v>0</v>
      </c>
      <c r="I16" s="41">
        <f t="shared" si="1"/>
        <v>0</v>
      </c>
      <c r="J16" s="41">
        <f t="shared" si="2"/>
        <v>0</v>
      </c>
      <c r="K16" s="12"/>
      <c r="O16" t="s">
        <v>21</v>
      </c>
      <c r="U16" s="81" t="s">
        <v>77</v>
      </c>
      <c r="V16" s="83"/>
    </row>
    <row r="17" spans="1:22">
      <c r="A17" s="39" t="s">
        <v>41</v>
      </c>
      <c r="B17" s="40" t="s">
        <v>50</v>
      </c>
      <c r="C17" s="40"/>
      <c r="D17" s="40"/>
      <c r="E17" s="40"/>
      <c r="F17" s="40"/>
      <c r="G17" s="40"/>
      <c r="H17" s="59">
        <f t="shared" si="0"/>
        <v>0</v>
      </c>
      <c r="I17" s="41">
        <f t="shared" si="1"/>
        <v>0</v>
      </c>
      <c r="J17" s="41">
        <f t="shared" si="2"/>
        <v>0</v>
      </c>
      <c r="K17" s="12"/>
      <c r="O17" t="s">
        <v>22</v>
      </c>
      <c r="U17" s="81" t="s">
        <v>120</v>
      </c>
      <c r="V17" s="83"/>
    </row>
    <row r="18" spans="1:22">
      <c r="A18" s="39" t="s">
        <v>41</v>
      </c>
      <c r="B18" s="40" t="s">
        <v>50</v>
      </c>
      <c r="C18" s="40"/>
      <c r="D18" s="40"/>
      <c r="E18" s="40"/>
      <c r="F18" s="40"/>
      <c r="G18" s="40"/>
      <c r="H18" s="59">
        <f t="shared" si="0"/>
        <v>0</v>
      </c>
      <c r="I18" s="41">
        <f t="shared" si="1"/>
        <v>0</v>
      </c>
      <c r="J18" s="41">
        <f t="shared" si="2"/>
        <v>0</v>
      </c>
      <c r="K18" s="12"/>
      <c r="O18" t="s">
        <v>23</v>
      </c>
      <c r="U18" s="81" t="s">
        <v>78</v>
      </c>
      <c r="V18" s="83"/>
    </row>
    <row r="19" spans="1:22">
      <c r="A19" s="39" t="s">
        <v>41</v>
      </c>
      <c r="B19" s="40" t="s">
        <v>50</v>
      </c>
      <c r="C19" s="40"/>
      <c r="D19" s="40"/>
      <c r="E19" s="40"/>
      <c r="F19" s="40"/>
      <c r="G19" s="40"/>
      <c r="H19" s="59">
        <f t="shared" si="0"/>
        <v>0</v>
      </c>
      <c r="I19" s="41">
        <f t="shared" si="1"/>
        <v>0</v>
      </c>
      <c r="J19" s="41">
        <f t="shared" si="2"/>
        <v>0</v>
      </c>
      <c r="K19" s="12"/>
      <c r="O19" t="s">
        <v>24</v>
      </c>
      <c r="U19" s="81" t="s">
        <v>79</v>
      </c>
      <c r="V19" s="83"/>
    </row>
    <row r="20" spans="1:22">
      <c r="A20" s="39" t="s">
        <v>41</v>
      </c>
      <c r="B20" s="40" t="s">
        <v>50</v>
      </c>
      <c r="C20" s="40"/>
      <c r="D20" s="40"/>
      <c r="E20" s="40"/>
      <c r="F20" s="40"/>
      <c r="G20" s="40"/>
      <c r="H20" s="59">
        <f t="shared" si="0"/>
        <v>0</v>
      </c>
      <c r="I20" s="41">
        <f t="shared" si="1"/>
        <v>0</v>
      </c>
      <c r="J20" s="41">
        <f t="shared" si="2"/>
        <v>0</v>
      </c>
      <c r="K20" s="12"/>
      <c r="U20" s="81" t="s">
        <v>145</v>
      </c>
      <c r="V20" s="83"/>
    </row>
    <row r="21" spans="1:22" ht="15" customHeight="1">
      <c r="A21" s="39" t="s">
        <v>41</v>
      </c>
      <c r="B21" s="12" t="s">
        <v>50</v>
      </c>
      <c r="C21" s="12"/>
      <c r="D21" s="12"/>
      <c r="E21" s="12"/>
      <c r="F21" s="12"/>
      <c r="G21" s="12"/>
      <c r="H21" s="60">
        <f t="shared" si="0"/>
        <v>0</v>
      </c>
      <c r="I21" s="41">
        <f t="shared" si="1"/>
        <v>0</v>
      </c>
      <c r="J21" s="41">
        <f t="shared" si="2"/>
        <v>0</v>
      </c>
      <c r="K21" s="12"/>
      <c r="U21" s="82" t="s">
        <v>278</v>
      </c>
      <c r="V21" s="83"/>
    </row>
    <row r="22" spans="1:22" ht="15" customHeight="1">
      <c r="A22" s="39" t="s">
        <v>41</v>
      </c>
      <c r="B22" s="12" t="s">
        <v>50</v>
      </c>
      <c r="C22" s="12"/>
      <c r="D22" s="12"/>
      <c r="E22" s="12"/>
      <c r="F22" s="12"/>
      <c r="G22" s="12"/>
      <c r="H22" s="60">
        <f t="shared" si="0"/>
        <v>0</v>
      </c>
      <c r="I22" s="41">
        <f t="shared" si="1"/>
        <v>0</v>
      </c>
      <c r="J22" s="41">
        <f t="shared" si="2"/>
        <v>0</v>
      </c>
      <c r="K22" s="12"/>
      <c r="U22" s="81" t="s">
        <v>191</v>
      </c>
      <c r="V22" s="83"/>
    </row>
    <row r="23" spans="1:22" ht="15" customHeight="1">
      <c r="A23" s="39" t="s">
        <v>41</v>
      </c>
      <c r="B23" s="12" t="s">
        <v>50</v>
      </c>
      <c r="C23" s="12"/>
      <c r="D23" s="12"/>
      <c r="E23" s="12"/>
      <c r="F23" s="12"/>
      <c r="G23" s="12"/>
      <c r="H23" s="60">
        <f t="shared" si="0"/>
        <v>0</v>
      </c>
      <c r="I23" s="41">
        <f t="shared" si="1"/>
        <v>0</v>
      </c>
      <c r="J23" s="41">
        <f t="shared" si="2"/>
        <v>0</v>
      </c>
      <c r="K23" s="12"/>
      <c r="U23" s="81" t="s">
        <v>169</v>
      </c>
      <c r="V23" s="83"/>
    </row>
    <row r="24" spans="1:22" ht="15" customHeight="1">
      <c r="A24" s="39" t="s">
        <v>41</v>
      </c>
      <c r="B24" s="12" t="s">
        <v>50</v>
      </c>
      <c r="C24" s="12"/>
      <c r="D24" s="12"/>
      <c r="E24" s="12"/>
      <c r="F24" s="12"/>
      <c r="G24" s="12"/>
      <c r="H24" s="60">
        <f t="shared" si="0"/>
        <v>0</v>
      </c>
      <c r="I24" s="41">
        <f t="shared" si="1"/>
        <v>0</v>
      </c>
      <c r="J24" s="41">
        <f t="shared" si="2"/>
        <v>0</v>
      </c>
      <c r="K24" s="12"/>
      <c r="U24" s="81" t="s">
        <v>273</v>
      </c>
      <c r="V24" s="83"/>
    </row>
    <row r="25" spans="1:22" ht="15" customHeight="1">
      <c r="A25" s="39" t="s">
        <v>41</v>
      </c>
      <c r="B25" s="12" t="s">
        <v>50</v>
      </c>
      <c r="C25" s="12"/>
      <c r="D25" s="12"/>
      <c r="E25" s="12"/>
      <c r="F25" s="12"/>
      <c r="G25" s="12"/>
      <c r="H25" s="60">
        <f t="shared" si="0"/>
        <v>0</v>
      </c>
      <c r="I25" s="41">
        <f t="shared" si="1"/>
        <v>0</v>
      </c>
      <c r="J25" s="41">
        <f t="shared" si="2"/>
        <v>0</v>
      </c>
      <c r="K25" s="12"/>
      <c r="U25" s="81" t="s">
        <v>192</v>
      </c>
      <c r="V25" s="83"/>
    </row>
    <row r="26" spans="1:22" ht="15" customHeight="1">
      <c r="A26" s="12"/>
      <c r="B26" s="12"/>
      <c r="C26" s="12"/>
      <c r="D26" s="12"/>
      <c r="E26" s="12"/>
      <c r="F26" s="12"/>
      <c r="G26" s="12"/>
      <c r="H26" s="60"/>
      <c r="I26" s="41"/>
      <c r="J26" s="18"/>
      <c r="K26" s="12"/>
      <c r="U26" s="81" t="s">
        <v>80</v>
      </c>
      <c r="V26" s="83"/>
    </row>
    <row r="27" spans="1:22" ht="15" customHeight="1">
      <c r="A27" s="12" t="s">
        <v>40</v>
      </c>
      <c r="B27" s="19"/>
      <c r="C27" s="19"/>
      <c r="D27" s="19"/>
      <c r="E27" s="19"/>
      <c r="F27" s="19"/>
      <c r="G27" s="19"/>
      <c r="H27" s="61">
        <f>SUM(H4:H26)</f>
        <v>0</v>
      </c>
      <c r="I27" s="41">
        <f>SUM(H27*370)</f>
        <v>0</v>
      </c>
      <c r="J27" s="20">
        <f>SUM(J4:J26)</f>
        <v>0</v>
      </c>
      <c r="K27" s="12"/>
      <c r="U27" s="81" t="s">
        <v>146</v>
      </c>
      <c r="V27" s="83"/>
    </row>
    <row r="28" spans="1:22" ht="15" customHeight="1">
      <c r="U28" s="81" t="s">
        <v>170</v>
      </c>
      <c r="V28" s="83"/>
    </row>
    <row r="29" spans="1:22" ht="15" customHeight="1">
      <c r="H29" s="4"/>
      <c r="K29"/>
      <c r="U29" s="81" t="s">
        <v>122</v>
      </c>
      <c r="V29" s="83"/>
    </row>
    <row r="30" spans="1:22" ht="15" customHeight="1">
      <c r="A30" s="112" t="s">
        <v>141</v>
      </c>
      <c r="B30" s="112"/>
      <c r="C30" s="112"/>
      <c r="D30" s="112"/>
      <c r="E30" s="112"/>
      <c r="F30" s="112"/>
      <c r="G30" s="112"/>
      <c r="H30" s="112"/>
      <c r="I30" s="56"/>
      <c r="J30" s="56"/>
      <c r="K30" s="55"/>
      <c r="U30" s="81" t="s">
        <v>131</v>
      </c>
      <c r="V30" s="83"/>
    </row>
    <row r="31" spans="1:22" ht="15" customHeight="1">
      <c r="A31" s="112"/>
      <c r="B31" s="112"/>
      <c r="C31" s="112"/>
      <c r="D31" s="112"/>
      <c r="E31" s="112"/>
      <c r="F31" s="112"/>
      <c r="G31" s="112"/>
      <c r="H31" s="112"/>
      <c r="I31" s="56"/>
      <c r="J31" s="56"/>
      <c r="K31" s="55"/>
      <c r="U31" s="81" t="s">
        <v>81</v>
      </c>
      <c r="V31" s="83"/>
    </row>
    <row r="32" spans="1:22" ht="15" customHeight="1">
      <c r="A32" s="112"/>
      <c r="B32" s="112"/>
      <c r="C32" s="112"/>
      <c r="D32" s="112"/>
      <c r="E32" s="112"/>
      <c r="F32" s="112"/>
      <c r="G32" s="112"/>
      <c r="H32" s="112"/>
      <c r="I32" s="56"/>
      <c r="J32" s="56"/>
      <c r="K32" s="55"/>
      <c r="U32" s="81" t="s">
        <v>82</v>
      </c>
      <c r="V32" s="83"/>
    </row>
    <row r="33" spans="1:22" ht="15" customHeight="1">
      <c r="A33" s="112"/>
      <c r="B33" s="112"/>
      <c r="C33" s="112"/>
      <c r="D33" s="112"/>
      <c r="E33" s="112"/>
      <c r="F33" s="112"/>
      <c r="G33" s="112"/>
      <c r="H33" s="112"/>
      <c r="I33" s="56"/>
      <c r="J33" s="56"/>
      <c r="K33" s="55"/>
      <c r="U33" s="81" t="s">
        <v>83</v>
      </c>
      <c r="V33" s="83"/>
    </row>
    <row r="34" spans="1:22" ht="15" customHeight="1">
      <c r="A34" s="112"/>
      <c r="B34" s="112"/>
      <c r="C34" s="112"/>
      <c r="D34" s="112"/>
      <c r="E34" s="112"/>
      <c r="F34" s="112"/>
      <c r="G34" s="112"/>
      <c r="H34" s="112"/>
      <c r="I34" s="56"/>
      <c r="J34" s="56"/>
      <c r="K34" s="55"/>
      <c r="U34" s="81" t="s">
        <v>84</v>
      </c>
      <c r="V34" s="83"/>
    </row>
    <row r="35" spans="1:22" ht="15" customHeight="1">
      <c r="A35" s="112"/>
      <c r="B35" s="112"/>
      <c r="C35" s="112"/>
      <c r="D35" s="112"/>
      <c r="E35" s="112"/>
      <c r="F35" s="112"/>
      <c r="G35" s="112"/>
      <c r="H35" s="112"/>
      <c r="I35" s="56"/>
      <c r="J35" s="56"/>
      <c r="K35" s="55"/>
      <c r="U35" s="81" t="s">
        <v>85</v>
      </c>
      <c r="V35" s="83"/>
    </row>
    <row r="36" spans="1:22" ht="15" customHeight="1">
      <c r="A36" s="112"/>
      <c r="B36" s="112"/>
      <c r="C36" s="112"/>
      <c r="D36" s="112"/>
      <c r="E36" s="112"/>
      <c r="F36" s="112"/>
      <c r="G36" s="112"/>
      <c r="H36" s="112"/>
      <c r="I36" s="56"/>
      <c r="J36" s="56"/>
      <c r="K36" s="55"/>
      <c r="U36" s="81" t="s">
        <v>132</v>
      </c>
      <c r="V36" s="83"/>
    </row>
    <row r="37" spans="1:22" ht="15" customHeight="1">
      <c r="A37" s="112"/>
      <c r="B37" s="112"/>
      <c r="C37" s="112"/>
      <c r="D37" s="112"/>
      <c r="E37" s="112"/>
      <c r="F37" s="112"/>
      <c r="G37" s="112"/>
      <c r="H37" s="112"/>
      <c r="I37" s="56"/>
      <c r="J37" s="56"/>
      <c r="K37" s="55"/>
      <c r="U37" s="81" t="s">
        <v>193</v>
      </c>
      <c r="V37" s="83"/>
    </row>
    <row r="38" spans="1:22" ht="15" customHeight="1">
      <c r="A38" s="112"/>
      <c r="B38" s="112"/>
      <c r="C38" s="112"/>
      <c r="D38" s="112"/>
      <c r="E38" s="112"/>
      <c r="F38" s="112"/>
      <c r="G38" s="112"/>
      <c r="H38" s="112"/>
      <c r="I38" s="56"/>
      <c r="J38" s="56"/>
      <c r="K38" s="55"/>
      <c r="U38" s="81" t="s">
        <v>147</v>
      </c>
      <c r="V38" s="83"/>
    </row>
    <row r="39" spans="1:22" ht="15" customHeight="1">
      <c r="A39" s="112"/>
      <c r="B39" s="112"/>
      <c r="C39" s="112"/>
      <c r="D39" s="112"/>
      <c r="E39" s="112"/>
      <c r="F39" s="112"/>
      <c r="G39" s="112"/>
      <c r="H39" s="112"/>
      <c r="I39" s="56"/>
      <c r="J39" s="56"/>
      <c r="K39" s="55"/>
      <c r="U39" s="81" t="s">
        <v>86</v>
      </c>
      <c r="V39" s="83"/>
    </row>
    <row r="40" spans="1:22" ht="15" customHeight="1">
      <c r="A40" s="112"/>
      <c r="B40" s="112"/>
      <c r="C40" s="112"/>
      <c r="D40" s="112"/>
      <c r="E40" s="112"/>
      <c r="F40" s="112"/>
      <c r="G40" s="112"/>
      <c r="H40" s="112"/>
      <c r="I40" s="56"/>
      <c r="J40" s="56"/>
      <c r="K40" s="55"/>
      <c r="U40" s="81" t="s">
        <v>87</v>
      </c>
      <c r="V40" s="83"/>
    </row>
    <row r="41" spans="1:22" ht="15" customHeight="1">
      <c r="A41" s="109" t="s">
        <v>60</v>
      </c>
      <c r="B41" s="109"/>
      <c r="C41" s="109"/>
      <c r="D41" s="63"/>
      <c r="E41" s="63"/>
      <c r="F41" s="63"/>
      <c r="G41" s="63"/>
      <c r="H41" s="63"/>
      <c r="U41" s="81" t="s">
        <v>274</v>
      </c>
      <c r="V41" s="83"/>
    </row>
    <row r="42" spans="1:22" ht="15" customHeight="1">
      <c r="A42" s="110" t="s">
        <v>8</v>
      </c>
      <c r="B42" s="110"/>
      <c r="C42" s="58" t="s">
        <v>61</v>
      </c>
      <c r="D42" s="63"/>
      <c r="E42" s="63"/>
      <c r="F42" s="63"/>
      <c r="G42" s="63"/>
      <c r="H42" s="63"/>
      <c r="U42" s="81" t="s">
        <v>119</v>
      </c>
      <c r="V42" s="83"/>
    </row>
    <row r="43" spans="1:22" ht="15" customHeight="1">
      <c r="A43" s="110" t="s">
        <v>62</v>
      </c>
      <c r="B43" s="110"/>
      <c r="C43" s="58" t="s">
        <v>63</v>
      </c>
      <c r="D43" s="63"/>
      <c r="E43" s="63"/>
      <c r="F43" s="63"/>
      <c r="G43" s="63"/>
      <c r="H43" s="63"/>
      <c r="U43" s="81" t="s">
        <v>88</v>
      </c>
      <c r="V43" s="83"/>
    </row>
    <row r="44" spans="1:22" ht="15" customHeight="1">
      <c r="A44" s="110" t="s">
        <v>10</v>
      </c>
      <c r="B44" s="110"/>
      <c r="C44" s="58" t="s">
        <v>64</v>
      </c>
      <c r="D44" s="63"/>
      <c r="E44" s="63"/>
      <c r="F44" s="63"/>
      <c r="G44" s="63"/>
      <c r="H44" s="63"/>
      <c r="U44" s="81" t="s">
        <v>133</v>
      </c>
      <c r="V44" s="83"/>
    </row>
    <row r="45" spans="1:22" ht="15" customHeight="1">
      <c r="A45" s="110" t="s">
        <v>65</v>
      </c>
      <c r="B45" s="110"/>
      <c r="C45" s="58" t="s">
        <v>66</v>
      </c>
      <c r="D45" s="63"/>
      <c r="E45" s="63"/>
      <c r="F45" s="63"/>
      <c r="G45" s="63"/>
      <c r="H45" s="63"/>
      <c r="U45" s="81" t="s">
        <v>171</v>
      </c>
      <c r="V45" s="83"/>
    </row>
    <row r="46" spans="1:22">
      <c r="A46" s="110" t="s">
        <v>12</v>
      </c>
      <c r="B46" s="110"/>
      <c r="C46" s="58" t="s">
        <v>67</v>
      </c>
      <c r="D46" s="63"/>
      <c r="E46" s="63"/>
      <c r="F46" s="63"/>
      <c r="G46" s="63"/>
      <c r="H46" s="63"/>
      <c r="U46" s="81" t="s">
        <v>89</v>
      </c>
      <c r="V46" s="83"/>
    </row>
    <row r="47" spans="1:22">
      <c r="A47" s="111"/>
      <c r="B47" s="111"/>
      <c r="C47" s="111"/>
      <c r="D47" s="111"/>
      <c r="E47" s="111"/>
      <c r="F47" s="111"/>
      <c r="G47" s="111"/>
      <c r="H47" s="111"/>
      <c r="I47" s="71"/>
      <c r="U47" s="81" t="s">
        <v>134</v>
      </c>
      <c r="V47" s="83"/>
    </row>
    <row r="48" spans="1:22">
      <c r="A48" s="72"/>
      <c r="B48" s="72"/>
      <c r="C48" s="72"/>
      <c r="D48" s="72"/>
      <c r="E48" s="72"/>
      <c r="F48" s="72"/>
      <c r="G48" s="72"/>
      <c r="H48" s="72"/>
      <c r="I48" s="71"/>
      <c r="U48" s="82" t="s">
        <v>279</v>
      </c>
      <c r="V48" s="83"/>
    </row>
    <row r="49" spans="1:23">
      <c r="A49" s="10"/>
      <c r="B49" s="10"/>
      <c r="C49" s="10"/>
      <c r="D49" s="10"/>
      <c r="E49" s="10"/>
      <c r="F49" s="10"/>
      <c r="G49" s="10"/>
      <c r="H49" s="10"/>
      <c r="I49" s="71"/>
      <c r="U49" s="81" t="s">
        <v>275</v>
      </c>
      <c r="V49" s="83"/>
    </row>
    <row r="50" spans="1:23" ht="15" customHeight="1">
      <c r="A50" s="10"/>
      <c r="B50" s="10"/>
      <c r="C50" s="10"/>
      <c r="D50" s="10"/>
      <c r="E50" s="10"/>
      <c r="F50" s="10"/>
      <c r="G50" s="10"/>
      <c r="H50" s="10"/>
      <c r="I50" s="71"/>
      <c r="U50" s="81" t="s">
        <v>90</v>
      </c>
      <c r="V50" s="83"/>
    </row>
    <row r="51" spans="1:23" ht="15" customHeight="1">
      <c r="U51" s="81" t="s">
        <v>91</v>
      </c>
      <c r="V51" s="83"/>
    </row>
    <row r="52" spans="1:23" ht="15" customHeight="1">
      <c r="U52" s="81" t="s">
        <v>92</v>
      </c>
      <c r="V52" s="83"/>
    </row>
    <row r="53" spans="1:23">
      <c r="U53" s="81" t="s">
        <v>135</v>
      </c>
      <c r="V53" s="83"/>
    </row>
    <row r="54" spans="1:23">
      <c r="U54" s="81" t="s">
        <v>93</v>
      </c>
      <c r="V54" s="83"/>
    </row>
    <row r="55" spans="1:23">
      <c r="U55" s="81" t="s">
        <v>194</v>
      </c>
      <c r="V55" s="83"/>
    </row>
    <row r="56" spans="1:23">
      <c r="U56" s="81" t="s">
        <v>195</v>
      </c>
      <c r="V56" s="83"/>
    </row>
    <row r="57" spans="1:23">
      <c r="U57" s="81" t="s">
        <v>136</v>
      </c>
      <c r="V57" s="83"/>
    </row>
    <row r="58" spans="1:23">
      <c r="U58" s="81" t="s">
        <v>94</v>
      </c>
      <c r="V58" s="83"/>
    </row>
    <row r="59" spans="1:23">
      <c r="U59" s="81" t="s">
        <v>137</v>
      </c>
      <c r="V59" s="83"/>
    </row>
    <row r="60" spans="1:23">
      <c r="U60" s="81" t="s">
        <v>196</v>
      </c>
      <c r="V60" s="83"/>
    </row>
    <row r="61" spans="1:23" ht="15" customHeight="1">
      <c r="U61" s="81" t="s">
        <v>95</v>
      </c>
      <c r="V61" s="83"/>
    </row>
    <row r="62" spans="1:23">
      <c r="U62" s="81" t="s">
        <v>96</v>
      </c>
      <c r="V62" s="83"/>
      <c r="W62" t="s">
        <v>59</v>
      </c>
    </row>
    <row r="63" spans="1:23">
      <c r="U63" s="81" t="s">
        <v>197</v>
      </c>
      <c r="V63" s="83"/>
    </row>
    <row r="64" spans="1:23">
      <c r="U64" s="81" t="s">
        <v>198</v>
      </c>
      <c r="V64" s="83"/>
    </row>
    <row r="65" spans="21:22">
      <c r="U65" s="81" t="s">
        <v>97</v>
      </c>
      <c r="V65" s="83"/>
    </row>
    <row r="66" spans="21:22">
      <c r="U66" s="81" t="s">
        <v>98</v>
      </c>
      <c r="V66" s="83"/>
    </row>
    <row r="67" spans="21:22" ht="16" customHeight="1">
      <c r="U67" s="81" t="s">
        <v>99</v>
      </c>
      <c r="V67" s="83"/>
    </row>
    <row r="68" spans="21:22">
      <c r="U68" s="82" t="s">
        <v>277</v>
      </c>
      <c r="V68" s="83"/>
    </row>
    <row r="69" spans="21:22">
      <c r="U69" s="81" t="s">
        <v>175</v>
      </c>
      <c r="V69" s="83"/>
    </row>
    <row r="70" spans="21:22">
      <c r="U70" s="81" t="s">
        <v>100</v>
      </c>
      <c r="V70" s="83"/>
    </row>
    <row r="71" spans="21:22">
      <c r="U71" s="81" t="s">
        <v>101</v>
      </c>
      <c r="V71" s="83"/>
    </row>
    <row r="72" spans="21:22">
      <c r="U72" s="81" t="s">
        <v>272</v>
      </c>
      <c r="V72" s="83"/>
    </row>
    <row r="73" spans="21:22">
      <c r="U73" s="81" t="s">
        <v>199</v>
      </c>
      <c r="V73" s="83"/>
    </row>
    <row r="74" spans="21:22">
      <c r="U74" s="81" t="s">
        <v>102</v>
      </c>
      <c r="V74" s="83"/>
    </row>
    <row r="75" spans="21:22">
      <c r="U75" s="81" t="s">
        <v>103</v>
      </c>
      <c r="V75" s="83"/>
    </row>
    <row r="76" spans="21:22">
      <c r="U76" s="81" t="s">
        <v>200</v>
      </c>
      <c r="V76" s="83"/>
    </row>
    <row r="77" spans="21:22">
      <c r="U77" s="81" t="s">
        <v>104</v>
      </c>
      <c r="V77" s="83"/>
    </row>
    <row r="78" spans="21:22">
      <c r="U78" s="82" t="s">
        <v>276</v>
      </c>
      <c r="V78" s="83"/>
    </row>
    <row r="79" spans="21:22">
      <c r="U79" s="81" t="s">
        <v>121</v>
      </c>
      <c r="V79" s="83"/>
    </row>
    <row r="80" spans="21:22">
      <c r="U80" s="81" t="s">
        <v>106</v>
      </c>
      <c r="V80" s="83"/>
    </row>
    <row r="81" spans="21:21">
      <c r="U81" s="81" t="s">
        <v>172</v>
      </c>
    </row>
    <row r="82" spans="21:21">
      <c r="U82" s="81" t="s">
        <v>138</v>
      </c>
    </row>
    <row r="83" spans="21:21">
      <c r="U83" s="81" t="s">
        <v>107</v>
      </c>
    </row>
    <row r="84" spans="21:21">
      <c r="U84" s="81" t="s">
        <v>105</v>
      </c>
    </row>
    <row r="85" spans="21:21">
      <c r="U85" s="81" t="s">
        <v>108</v>
      </c>
    </row>
  </sheetData>
  <sortState xmlns:xlrd2="http://schemas.microsoft.com/office/spreadsheetml/2017/richdata2" ref="U4:U85">
    <sortCondition ref="U85"/>
  </sortState>
  <dataConsolidate/>
  <mergeCells count="11">
    <mergeCell ref="A43:B43"/>
    <mergeCell ref="A47:H47"/>
    <mergeCell ref="A30:H40"/>
    <mergeCell ref="A44:B44"/>
    <mergeCell ref="A45:B45"/>
    <mergeCell ref="A46:B46"/>
    <mergeCell ref="A1:J1"/>
    <mergeCell ref="A2:J2"/>
    <mergeCell ref="K1:K2"/>
    <mergeCell ref="A41:C41"/>
    <mergeCell ref="A42:B42"/>
  </mergeCells>
  <phoneticPr fontId="2" type="noConversion"/>
  <dataValidations count="3">
    <dataValidation type="list" allowBlank="1" showInputMessage="1" showErrorMessage="1" sqref="B4:B25" xr:uid="{00000000-0002-0000-0100-000000000000}">
      <formula1>Enhet</formula1>
    </dataValidation>
    <dataValidation type="list" allowBlank="1" showInputMessage="1" showErrorMessage="1" sqref="U72 A26" xr:uid="{00000000-0002-0000-0100-000001000000}">
      <formula1>$U$3:$U$81</formula1>
    </dataValidation>
    <dataValidation type="list" allowBlank="1" showInputMessage="1" showErrorMessage="1" sqref="A4:A25" xr:uid="{40743941-583E-407A-B809-B142995290CF}">
      <formula1>$U$4:$U$85</formula1>
    </dataValidation>
  </dataValidations>
  <pageMargins left="0.75000000000000011" right="0.75000000000000011" top="1" bottom="1" header="0.5" footer="0.5"/>
  <pageSetup paperSize="9" scale="62" orientation="landscape"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81"/>
  <sheetViews>
    <sheetView zoomScale="99" zoomScaleNormal="99" workbookViewId="0">
      <selection activeCell="O1" sqref="O1:U1048576"/>
    </sheetView>
  </sheetViews>
  <sheetFormatPr defaultColWidth="11" defaultRowHeight="15.5"/>
  <cols>
    <col min="1" max="1" width="21.33203125" customWidth="1"/>
    <col min="2" max="2" width="16.83203125" customWidth="1"/>
    <col min="3" max="8" width="11" customWidth="1"/>
    <col min="9" max="9" width="10.83203125" style="54" customWidth="1"/>
    <col min="10" max="10" width="15" style="5" customWidth="1"/>
    <col min="11" max="11" width="22.83203125" style="5" customWidth="1"/>
    <col min="12" max="12" width="11.5" customWidth="1"/>
    <col min="13" max="13" width="11" customWidth="1"/>
    <col min="14" max="14" width="10.83203125" customWidth="1"/>
    <col min="15" max="17" width="10.83203125" hidden="1" customWidth="1"/>
    <col min="18" max="18" width="30.08203125" hidden="1" customWidth="1"/>
    <col min="19" max="20" width="10.83203125" hidden="1" customWidth="1"/>
    <col min="21" max="21" width="21.83203125" hidden="1" customWidth="1"/>
    <col min="22" max="22" width="10.83203125" style="90" customWidth="1"/>
    <col min="23" max="24" width="11" style="90" customWidth="1"/>
    <col min="25" max="25" width="18.5" customWidth="1"/>
  </cols>
  <sheetData>
    <row r="1" spans="1:24" ht="33" customHeight="1">
      <c r="A1" s="105" t="s">
        <v>125</v>
      </c>
      <c r="B1" s="106"/>
      <c r="C1" s="106"/>
      <c r="D1" s="106"/>
      <c r="E1" s="106"/>
      <c r="F1" s="106"/>
      <c r="G1" s="106"/>
      <c r="H1" s="106"/>
      <c r="I1" s="106"/>
      <c r="J1" s="106"/>
      <c r="K1" s="114"/>
    </row>
    <row r="2" spans="1:24" ht="15" customHeight="1">
      <c r="A2" s="107" t="s">
        <v>57</v>
      </c>
      <c r="B2" s="108"/>
      <c r="C2" s="108"/>
      <c r="D2" s="108"/>
      <c r="E2" s="108"/>
      <c r="F2" s="108"/>
      <c r="G2" s="108"/>
      <c r="H2" s="108"/>
      <c r="I2" s="108"/>
      <c r="J2" s="108"/>
      <c r="K2" s="108"/>
    </row>
    <row r="3" spans="1:24" ht="32.15" customHeight="1">
      <c r="A3" s="12" t="s">
        <v>6</v>
      </c>
      <c r="B3" s="12" t="s">
        <v>7</v>
      </c>
      <c r="C3" s="14" t="s">
        <v>8</v>
      </c>
      <c r="D3" s="14" t="s">
        <v>9</v>
      </c>
      <c r="E3" s="14" t="s">
        <v>10</v>
      </c>
      <c r="F3" s="14" t="s">
        <v>11</v>
      </c>
      <c r="G3" s="14" t="s">
        <v>12</v>
      </c>
      <c r="H3" s="52" t="s">
        <v>13</v>
      </c>
      <c r="I3" s="79" t="s">
        <v>143</v>
      </c>
      <c r="J3" s="21" t="s">
        <v>123</v>
      </c>
      <c r="K3" s="12" t="s">
        <v>124</v>
      </c>
      <c r="U3" t="s">
        <v>41</v>
      </c>
    </row>
    <row r="4" spans="1:24">
      <c r="A4" s="39" t="s">
        <v>41</v>
      </c>
      <c r="B4" s="40" t="s">
        <v>50</v>
      </c>
      <c r="C4" s="39"/>
      <c r="D4" s="39"/>
      <c r="E4" s="39"/>
      <c r="F4" s="39"/>
      <c r="G4" s="39"/>
      <c r="H4" s="59">
        <f>SUM(5.33*C4+4.33*D4+2.33*E4+1.33*F4+G4)</f>
        <v>0</v>
      </c>
      <c r="I4" s="41">
        <f>H4*188</f>
        <v>0</v>
      </c>
      <c r="J4" s="41">
        <f>SUM(I4*1.5004)</f>
        <v>0</v>
      </c>
      <c r="K4" s="12"/>
      <c r="U4" s="125" t="s">
        <v>201</v>
      </c>
      <c r="V4" s="86"/>
      <c r="X4" s="86"/>
    </row>
    <row r="5" spans="1:24">
      <c r="A5" s="39" t="s">
        <v>41</v>
      </c>
      <c r="B5" s="40" t="s">
        <v>50</v>
      </c>
      <c r="C5" s="40"/>
      <c r="D5" s="40"/>
      <c r="E5" s="40"/>
      <c r="F5" s="40"/>
      <c r="G5" s="40"/>
      <c r="H5" s="59">
        <f t="shared" ref="H5:H45" si="0">SUM(5.33*C5+4.33*D5+2.33*E5+1.33*F5+G5)</f>
        <v>0</v>
      </c>
      <c r="I5" s="41">
        <f t="shared" ref="I5:I45" si="1">H5*188</f>
        <v>0</v>
      </c>
      <c r="J5" s="41">
        <f t="shared" ref="J5:J45" si="2">SUM(I5*1.5004)</f>
        <v>0</v>
      </c>
      <c r="K5" s="12"/>
      <c r="U5" s="85" t="s">
        <v>271</v>
      </c>
      <c r="V5" s="86"/>
      <c r="X5" s="86"/>
    </row>
    <row r="6" spans="1:24">
      <c r="A6" s="39" t="s">
        <v>41</v>
      </c>
      <c r="B6" s="40" t="s">
        <v>50</v>
      </c>
      <c r="C6" s="40"/>
      <c r="D6" s="40"/>
      <c r="E6" s="40"/>
      <c r="F6" s="40"/>
      <c r="G6" s="40"/>
      <c r="H6" s="59">
        <f t="shared" si="0"/>
        <v>0</v>
      </c>
      <c r="I6" s="41">
        <f t="shared" si="1"/>
        <v>0</v>
      </c>
      <c r="J6" s="41">
        <f t="shared" si="2"/>
        <v>0</v>
      </c>
      <c r="K6" s="12"/>
      <c r="U6" s="85" t="s">
        <v>202</v>
      </c>
      <c r="V6" s="86"/>
      <c r="X6" s="86"/>
    </row>
    <row r="7" spans="1:24">
      <c r="A7" s="39" t="s">
        <v>41</v>
      </c>
      <c r="B7" s="40" t="s">
        <v>50</v>
      </c>
      <c r="C7" s="40"/>
      <c r="D7" s="40"/>
      <c r="E7" s="40"/>
      <c r="F7" s="40"/>
      <c r="G7" s="40"/>
      <c r="H7" s="59">
        <f t="shared" si="0"/>
        <v>0</v>
      </c>
      <c r="I7" s="41">
        <f t="shared" si="1"/>
        <v>0</v>
      </c>
      <c r="J7" s="41">
        <f t="shared" si="2"/>
        <v>0</v>
      </c>
      <c r="K7" s="12"/>
      <c r="U7" s="85" t="s">
        <v>203</v>
      </c>
      <c r="V7" s="91"/>
      <c r="X7" s="86"/>
    </row>
    <row r="8" spans="1:24">
      <c r="A8" s="39" t="s">
        <v>41</v>
      </c>
      <c r="B8" s="40" t="s">
        <v>50</v>
      </c>
      <c r="C8" s="40"/>
      <c r="D8" s="40"/>
      <c r="E8" s="40"/>
      <c r="F8" s="40"/>
      <c r="G8" s="40"/>
      <c r="H8" s="59">
        <f t="shared" si="0"/>
        <v>0</v>
      </c>
      <c r="I8" s="41">
        <f t="shared" si="1"/>
        <v>0</v>
      </c>
      <c r="J8" s="41">
        <f t="shared" si="2"/>
        <v>0</v>
      </c>
      <c r="K8" s="12"/>
      <c r="U8" s="86" t="s">
        <v>286</v>
      </c>
      <c r="V8" s="91"/>
      <c r="X8" s="86"/>
    </row>
    <row r="9" spans="1:24">
      <c r="A9" s="39" t="s">
        <v>41</v>
      </c>
      <c r="B9" s="40" t="s">
        <v>50</v>
      </c>
      <c r="C9" s="40"/>
      <c r="D9" s="40"/>
      <c r="E9" s="40"/>
      <c r="F9" s="40"/>
      <c r="G9" s="40"/>
      <c r="H9" s="59">
        <f t="shared" si="0"/>
        <v>0</v>
      </c>
      <c r="I9" s="41">
        <f t="shared" si="1"/>
        <v>0</v>
      </c>
      <c r="J9" s="41">
        <f t="shared" si="2"/>
        <v>0</v>
      </c>
      <c r="K9" s="12"/>
      <c r="U9" s="126" t="s">
        <v>204</v>
      </c>
      <c r="V9" s="86"/>
      <c r="X9" s="92"/>
    </row>
    <row r="10" spans="1:24">
      <c r="A10" s="39" t="s">
        <v>41</v>
      </c>
      <c r="B10" s="40" t="s">
        <v>50</v>
      </c>
      <c r="C10" s="40"/>
      <c r="D10" s="40"/>
      <c r="E10" s="40"/>
      <c r="F10" s="40"/>
      <c r="G10" s="40"/>
      <c r="H10" s="59">
        <f t="shared" si="0"/>
        <v>0</v>
      </c>
      <c r="I10" s="41">
        <f t="shared" si="1"/>
        <v>0</v>
      </c>
      <c r="J10" s="41">
        <f t="shared" si="2"/>
        <v>0</v>
      </c>
      <c r="K10" s="12"/>
      <c r="O10" t="s">
        <v>50</v>
      </c>
      <c r="U10" s="85" t="s">
        <v>205</v>
      </c>
      <c r="V10" s="91"/>
      <c r="X10" s="86"/>
    </row>
    <row r="11" spans="1:24">
      <c r="A11" s="39" t="s">
        <v>41</v>
      </c>
      <c r="B11" s="40" t="s">
        <v>50</v>
      </c>
      <c r="C11" s="40"/>
      <c r="D11" s="40"/>
      <c r="E11" s="40"/>
      <c r="F11" s="40"/>
      <c r="G11" s="40"/>
      <c r="H11" s="59">
        <f t="shared" si="0"/>
        <v>0</v>
      </c>
      <c r="I11" s="41">
        <f t="shared" si="1"/>
        <v>0</v>
      </c>
      <c r="J11" s="41">
        <f t="shared" si="2"/>
        <v>0</v>
      </c>
      <c r="K11" s="12"/>
      <c r="O11" t="s">
        <v>18</v>
      </c>
      <c r="U11" s="85" t="s">
        <v>206</v>
      </c>
      <c r="V11" s="91"/>
      <c r="X11" s="86"/>
    </row>
    <row r="12" spans="1:24">
      <c r="A12" s="39" t="s">
        <v>41</v>
      </c>
      <c r="B12" s="40" t="s">
        <v>50</v>
      </c>
      <c r="C12" s="40"/>
      <c r="D12" s="40"/>
      <c r="E12" s="40"/>
      <c r="F12" s="40"/>
      <c r="G12" s="40"/>
      <c r="H12" s="59">
        <f t="shared" si="0"/>
        <v>0</v>
      </c>
      <c r="I12" s="41">
        <f t="shared" si="1"/>
        <v>0</v>
      </c>
      <c r="J12" s="41">
        <f t="shared" si="2"/>
        <v>0</v>
      </c>
      <c r="K12" s="12"/>
      <c r="O12" t="s">
        <v>19</v>
      </c>
      <c r="U12" s="84" t="s">
        <v>207</v>
      </c>
      <c r="V12" s="91"/>
      <c r="X12" s="93"/>
    </row>
    <row r="13" spans="1:24">
      <c r="A13" s="39" t="s">
        <v>41</v>
      </c>
      <c r="B13" s="40" t="s">
        <v>50</v>
      </c>
      <c r="C13" s="40"/>
      <c r="D13" s="40"/>
      <c r="E13" s="40"/>
      <c r="F13" s="40"/>
      <c r="G13" s="40"/>
      <c r="H13" s="59">
        <f t="shared" si="0"/>
        <v>0</v>
      </c>
      <c r="I13" s="41">
        <f t="shared" si="1"/>
        <v>0</v>
      </c>
      <c r="J13" s="41">
        <f t="shared" si="2"/>
        <v>0</v>
      </c>
      <c r="K13" s="12"/>
      <c r="O13" t="s">
        <v>51</v>
      </c>
      <c r="U13" s="84" t="s">
        <v>208</v>
      </c>
      <c r="V13" s="86"/>
      <c r="X13" s="93"/>
    </row>
    <row r="14" spans="1:24">
      <c r="A14" s="39" t="s">
        <v>41</v>
      </c>
      <c r="B14" s="40" t="s">
        <v>50</v>
      </c>
      <c r="C14" s="40"/>
      <c r="D14" s="40"/>
      <c r="E14" s="40"/>
      <c r="F14" s="40"/>
      <c r="G14" s="40"/>
      <c r="H14" s="59">
        <f t="shared" si="0"/>
        <v>0</v>
      </c>
      <c r="I14" s="41">
        <f t="shared" si="1"/>
        <v>0</v>
      </c>
      <c r="J14" s="41">
        <f t="shared" si="2"/>
        <v>0</v>
      </c>
      <c r="K14" s="12"/>
      <c r="O14" t="s">
        <v>52</v>
      </c>
      <c r="U14" s="85" t="s">
        <v>209</v>
      </c>
      <c r="V14" s="91"/>
      <c r="X14" s="86"/>
    </row>
    <row r="15" spans="1:24">
      <c r="A15" s="39" t="s">
        <v>41</v>
      </c>
      <c r="B15" s="40" t="s">
        <v>50</v>
      </c>
      <c r="C15" s="40"/>
      <c r="D15" s="40"/>
      <c r="E15" s="40"/>
      <c r="F15" s="40"/>
      <c r="G15" s="40"/>
      <c r="H15" s="59">
        <f t="shared" si="0"/>
        <v>0</v>
      </c>
      <c r="I15" s="41">
        <f t="shared" si="1"/>
        <v>0</v>
      </c>
      <c r="J15" s="41">
        <f t="shared" si="2"/>
        <v>0</v>
      </c>
      <c r="K15" s="12"/>
      <c r="O15" t="s">
        <v>20</v>
      </c>
      <c r="U15" s="85" t="s">
        <v>210</v>
      </c>
      <c r="V15" s="91"/>
      <c r="X15" s="86"/>
    </row>
    <row r="16" spans="1:24">
      <c r="A16" s="39" t="s">
        <v>41</v>
      </c>
      <c r="B16" s="40" t="s">
        <v>50</v>
      </c>
      <c r="C16" s="40"/>
      <c r="D16" s="40"/>
      <c r="E16" s="40"/>
      <c r="F16" s="40"/>
      <c r="G16" s="40"/>
      <c r="H16" s="59">
        <f t="shared" si="0"/>
        <v>0</v>
      </c>
      <c r="I16" s="41">
        <f t="shared" si="1"/>
        <v>0</v>
      </c>
      <c r="J16" s="41">
        <f t="shared" si="2"/>
        <v>0</v>
      </c>
      <c r="K16" s="12"/>
      <c r="O16" t="s">
        <v>21</v>
      </c>
      <c r="U16" s="85" t="s">
        <v>211</v>
      </c>
      <c r="V16" s="91"/>
      <c r="X16" s="86"/>
    </row>
    <row r="17" spans="1:24">
      <c r="A17" s="39" t="s">
        <v>41</v>
      </c>
      <c r="B17" s="40" t="s">
        <v>50</v>
      </c>
      <c r="C17" s="40"/>
      <c r="D17" s="40"/>
      <c r="E17" s="40"/>
      <c r="F17" s="40"/>
      <c r="G17" s="40"/>
      <c r="H17" s="59">
        <f t="shared" si="0"/>
        <v>0</v>
      </c>
      <c r="I17" s="41">
        <f t="shared" si="1"/>
        <v>0</v>
      </c>
      <c r="J17" s="41">
        <f t="shared" si="2"/>
        <v>0</v>
      </c>
      <c r="K17" s="12"/>
      <c r="O17" t="s">
        <v>22</v>
      </c>
      <c r="U17" s="84" t="s">
        <v>212</v>
      </c>
      <c r="V17" s="94"/>
      <c r="X17" s="93"/>
    </row>
    <row r="18" spans="1:24">
      <c r="A18" s="39" t="s">
        <v>41</v>
      </c>
      <c r="B18" s="40" t="s">
        <v>50</v>
      </c>
      <c r="C18" s="40"/>
      <c r="D18" s="40"/>
      <c r="E18" s="40"/>
      <c r="F18" s="40"/>
      <c r="G18" s="40"/>
      <c r="H18" s="59">
        <f t="shared" si="0"/>
        <v>0</v>
      </c>
      <c r="I18" s="41">
        <f t="shared" si="1"/>
        <v>0</v>
      </c>
      <c r="J18" s="41">
        <f t="shared" si="2"/>
        <v>0</v>
      </c>
      <c r="K18" s="12"/>
      <c r="O18" t="s">
        <v>23</v>
      </c>
      <c r="U18" s="127" t="s">
        <v>213</v>
      </c>
      <c r="V18" s="91"/>
      <c r="X18" s="93"/>
    </row>
    <row r="19" spans="1:24">
      <c r="A19" s="39" t="s">
        <v>41</v>
      </c>
      <c r="B19" s="40" t="s">
        <v>50</v>
      </c>
      <c r="C19" s="40"/>
      <c r="D19" s="40"/>
      <c r="E19" s="40"/>
      <c r="F19" s="40"/>
      <c r="G19" s="40"/>
      <c r="H19" s="59">
        <f t="shared" si="0"/>
        <v>0</v>
      </c>
      <c r="I19" s="41">
        <f t="shared" si="1"/>
        <v>0</v>
      </c>
      <c r="J19" s="41">
        <f t="shared" si="2"/>
        <v>0</v>
      </c>
      <c r="K19" s="12"/>
      <c r="O19" t="s">
        <v>24</v>
      </c>
      <c r="U19" s="128" t="s">
        <v>214</v>
      </c>
      <c r="V19" s="91"/>
      <c r="X19" s="94"/>
    </row>
    <row r="20" spans="1:24">
      <c r="A20" s="39" t="s">
        <v>41</v>
      </c>
      <c r="B20" s="40" t="s">
        <v>50</v>
      </c>
      <c r="C20" s="40"/>
      <c r="D20" s="40"/>
      <c r="E20" s="40"/>
      <c r="F20" s="40"/>
      <c r="G20" s="40"/>
      <c r="H20" s="59">
        <f t="shared" si="0"/>
        <v>0</v>
      </c>
      <c r="I20" s="41">
        <f t="shared" si="1"/>
        <v>0</v>
      </c>
      <c r="J20" s="41">
        <f t="shared" si="2"/>
        <v>0</v>
      </c>
      <c r="K20" s="12"/>
      <c r="U20" s="84" t="s">
        <v>215</v>
      </c>
      <c r="V20" s="91"/>
      <c r="X20" s="93"/>
    </row>
    <row r="21" spans="1:24" ht="15" customHeight="1">
      <c r="A21" s="39" t="s">
        <v>41</v>
      </c>
      <c r="B21" s="12" t="s">
        <v>50</v>
      </c>
      <c r="C21" s="12"/>
      <c r="D21" s="12"/>
      <c r="E21" s="12"/>
      <c r="F21" s="12"/>
      <c r="G21" s="12"/>
      <c r="H21" s="59">
        <f t="shared" si="0"/>
        <v>0</v>
      </c>
      <c r="I21" s="41">
        <f t="shared" si="1"/>
        <v>0</v>
      </c>
      <c r="J21" s="41">
        <f t="shared" si="2"/>
        <v>0</v>
      </c>
      <c r="K21" s="12"/>
      <c r="U21" s="85" t="s">
        <v>216</v>
      </c>
      <c r="V21" s="91"/>
      <c r="X21" s="86"/>
    </row>
    <row r="22" spans="1:24" ht="15" customHeight="1">
      <c r="A22" s="39" t="s">
        <v>41</v>
      </c>
      <c r="B22" s="12" t="s">
        <v>50</v>
      </c>
      <c r="C22" s="12"/>
      <c r="D22" s="12"/>
      <c r="E22" s="12"/>
      <c r="F22" s="12"/>
      <c r="G22" s="12"/>
      <c r="H22" s="59">
        <f t="shared" si="0"/>
        <v>0</v>
      </c>
      <c r="I22" s="41">
        <f t="shared" si="1"/>
        <v>0</v>
      </c>
      <c r="J22" s="41">
        <f t="shared" si="2"/>
        <v>0</v>
      </c>
      <c r="K22" s="12"/>
      <c r="U22" s="128" t="s">
        <v>217</v>
      </c>
      <c r="V22" s="86"/>
      <c r="X22" s="94"/>
    </row>
    <row r="23" spans="1:24" ht="15" customHeight="1">
      <c r="A23" s="39" t="s">
        <v>41</v>
      </c>
      <c r="B23" s="12" t="s">
        <v>50</v>
      </c>
      <c r="C23" s="12"/>
      <c r="D23" s="12"/>
      <c r="E23" s="12"/>
      <c r="F23" s="12"/>
      <c r="G23" s="12"/>
      <c r="H23" s="59">
        <f t="shared" si="0"/>
        <v>0</v>
      </c>
      <c r="I23" s="41">
        <f t="shared" si="1"/>
        <v>0</v>
      </c>
      <c r="J23" s="41">
        <f t="shared" si="2"/>
        <v>0</v>
      </c>
      <c r="K23" s="12"/>
      <c r="U23" s="85" t="s">
        <v>218</v>
      </c>
      <c r="V23" s="93"/>
      <c r="X23" s="86"/>
    </row>
    <row r="24" spans="1:24" ht="15" customHeight="1">
      <c r="A24" s="39" t="s">
        <v>41</v>
      </c>
      <c r="B24" s="12" t="s">
        <v>50</v>
      </c>
      <c r="C24" s="12"/>
      <c r="D24" s="12"/>
      <c r="E24" s="12"/>
      <c r="F24" s="12"/>
      <c r="G24" s="12"/>
      <c r="H24" s="59">
        <f t="shared" si="0"/>
        <v>0</v>
      </c>
      <c r="I24" s="41">
        <f t="shared" si="1"/>
        <v>0</v>
      </c>
      <c r="J24" s="41">
        <f t="shared" si="2"/>
        <v>0</v>
      </c>
      <c r="K24" s="12"/>
      <c r="U24" s="85" t="s">
        <v>219</v>
      </c>
      <c r="V24" s="93"/>
      <c r="X24" s="86"/>
    </row>
    <row r="25" spans="1:24" ht="15" customHeight="1">
      <c r="A25" s="39" t="s">
        <v>41</v>
      </c>
      <c r="B25" s="12" t="s">
        <v>50</v>
      </c>
      <c r="C25" s="12"/>
      <c r="D25" s="12"/>
      <c r="E25" s="12"/>
      <c r="F25" s="12"/>
      <c r="G25" s="12"/>
      <c r="H25" s="59">
        <f t="shared" si="0"/>
        <v>0</v>
      </c>
      <c r="I25" s="41">
        <f t="shared" si="1"/>
        <v>0</v>
      </c>
      <c r="J25" s="41">
        <f t="shared" si="2"/>
        <v>0</v>
      </c>
      <c r="K25" s="12"/>
      <c r="U25" s="84" t="s">
        <v>220</v>
      </c>
      <c r="V25" s="91"/>
      <c r="X25" s="93"/>
    </row>
    <row r="26" spans="1:24" ht="15" customHeight="1">
      <c r="A26" s="39" t="s">
        <v>41</v>
      </c>
      <c r="B26" s="12" t="s">
        <v>50</v>
      </c>
      <c r="C26" s="12"/>
      <c r="D26" s="12"/>
      <c r="E26" s="12"/>
      <c r="F26" s="12"/>
      <c r="G26" s="12"/>
      <c r="H26" s="59">
        <f t="shared" si="0"/>
        <v>0</v>
      </c>
      <c r="I26" s="41">
        <f t="shared" si="1"/>
        <v>0</v>
      </c>
      <c r="J26" s="41">
        <f t="shared" si="2"/>
        <v>0</v>
      </c>
      <c r="K26" s="12"/>
      <c r="U26" s="84" t="s">
        <v>221</v>
      </c>
      <c r="V26" s="91"/>
      <c r="X26" s="93"/>
    </row>
    <row r="27" spans="1:24" ht="15" customHeight="1">
      <c r="A27" s="39" t="s">
        <v>41</v>
      </c>
      <c r="B27" s="12" t="s">
        <v>50</v>
      </c>
      <c r="C27" s="12"/>
      <c r="D27" s="12"/>
      <c r="E27" s="12"/>
      <c r="F27" s="12"/>
      <c r="G27" s="12"/>
      <c r="H27" s="59">
        <f t="shared" si="0"/>
        <v>0</v>
      </c>
      <c r="I27" s="41">
        <f t="shared" si="1"/>
        <v>0</v>
      </c>
      <c r="J27" s="41">
        <f t="shared" si="2"/>
        <v>0</v>
      </c>
      <c r="K27" s="12"/>
      <c r="U27" s="84" t="s">
        <v>222</v>
      </c>
      <c r="V27" s="86"/>
      <c r="X27" s="93"/>
    </row>
    <row r="28" spans="1:24" ht="15" customHeight="1">
      <c r="A28" s="39" t="s">
        <v>41</v>
      </c>
      <c r="B28" s="12" t="s">
        <v>50</v>
      </c>
      <c r="C28" s="12"/>
      <c r="D28" s="12"/>
      <c r="E28" s="12"/>
      <c r="F28" s="12"/>
      <c r="G28" s="12"/>
      <c r="H28" s="59">
        <f t="shared" si="0"/>
        <v>0</v>
      </c>
      <c r="I28" s="41">
        <f t="shared" si="1"/>
        <v>0</v>
      </c>
      <c r="J28" s="41">
        <f t="shared" si="2"/>
        <v>0</v>
      </c>
      <c r="K28" s="12"/>
      <c r="U28" s="84" t="s">
        <v>223</v>
      </c>
      <c r="V28" s="93"/>
      <c r="X28" s="93"/>
    </row>
    <row r="29" spans="1:24" ht="15" customHeight="1">
      <c r="A29" s="39" t="s">
        <v>41</v>
      </c>
      <c r="B29" s="12" t="s">
        <v>50</v>
      </c>
      <c r="C29" s="12"/>
      <c r="D29" s="12"/>
      <c r="E29" s="12"/>
      <c r="F29" s="12"/>
      <c r="G29" s="12"/>
      <c r="H29" s="59">
        <f t="shared" si="0"/>
        <v>0</v>
      </c>
      <c r="I29" s="41">
        <f t="shared" si="1"/>
        <v>0</v>
      </c>
      <c r="J29" s="41">
        <f t="shared" si="2"/>
        <v>0</v>
      </c>
      <c r="K29" s="12"/>
      <c r="U29" s="85" t="s">
        <v>224</v>
      </c>
      <c r="V29" s="86"/>
      <c r="X29" s="86"/>
    </row>
    <row r="30" spans="1:24" ht="15" customHeight="1">
      <c r="A30" s="39" t="s">
        <v>41</v>
      </c>
      <c r="B30" s="12" t="s">
        <v>50</v>
      </c>
      <c r="C30" s="12"/>
      <c r="D30" s="12"/>
      <c r="E30" s="12"/>
      <c r="F30" s="12"/>
      <c r="G30" s="12"/>
      <c r="H30" s="59">
        <f t="shared" si="0"/>
        <v>0</v>
      </c>
      <c r="I30" s="41">
        <f t="shared" si="1"/>
        <v>0</v>
      </c>
      <c r="J30" s="41">
        <f t="shared" si="2"/>
        <v>0</v>
      </c>
      <c r="K30" s="12"/>
      <c r="U30" s="84" t="s">
        <v>225</v>
      </c>
      <c r="V30" s="91"/>
      <c r="X30" s="93"/>
    </row>
    <row r="31" spans="1:24" ht="15" customHeight="1">
      <c r="A31" s="39" t="s">
        <v>41</v>
      </c>
      <c r="B31" s="12" t="s">
        <v>50</v>
      </c>
      <c r="C31" s="12"/>
      <c r="D31" s="12"/>
      <c r="E31" s="12"/>
      <c r="F31" s="12"/>
      <c r="G31" s="12"/>
      <c r="H31" s="59">
        <f t="shared" si="0"/>
        <v>0</v>
      </c>
      <c r="I31" s="41">
        <f t="shared" si="1"/>
        <v>0</v>
      </c>
      <c r="J31" s="41">
        <f t="shared" si="2"/>
        <v>0</v>
      </c>
      <c r="K31" s="12"/>
      <c r="U31" s="85" t="s">
        <v>226</v>
      </c>
      <c r="V31" s="91"/>
      <c r="X31" s="86"/>
    </row>
    <row r="32" spans="1:24" ht="15" customHeight="1">
      <c r="A32" s="39" t="s">
        <v>41</v>
      </c>
      <c r="B32" s="12" t="s">
        <v>50</v>
      </c>
      <c r="C32" s="12"/>
      <c r="D32" s="12"/>
      <c r="E32" s="12"/>
      <c r="F32" s="12"/>
      <c r="G32" s="12"/>
      <c r="H32" s="59">
        <f t="shared" si="0"/>
        <v>0</v>
      </c>
      <c r="I32" s="41">
        <f t="shared" si="1"/>
        <v>0</v>
      </c>
      <c r="J32" s="41">
        <f t="shared" si="2"/>
        <v>0</v>
      </c>
      <c r="K32" s="12"/>
      <c r="U32" s="84" t="s">
        <v>139</v>
      </c>
      <c r="V32" s="86"/>
      <c r="X32" s="93"/>
    </row>
    <row r="33" spans="1:24" ht="15" customHeight="1">
      <c r="A33" s="39" t="s">
        <v>41</v>
      </c>
      <c r="B33" s="12" t="s">
        <v>50</v>
      </c>
      <c r="C33" s="12"/>
      <c r="D33" s="12"/>
      <c r="E33" s="12"/>
      <c r="F33" s="12"/>
      <c r="G33" s="12"/>
      <c r="H33" s="59">
        <f t="shared" si="0"/>
        <v>0</v>
      </c>
      <c r="I33" s="41">
        <f t="shared" si="1"/>
        <v>0</v>
      </c>
      <c r="J33" s="41">
        <f t="shared" si="2"/>
        <v>0</v>
      </c>
      <c r="K33" s="12"/>
      <c r="U33" s="85" t="s">
        <v>227</v>
      </c>
      <c r="V33" s="91"/>
      <c r="X33" s="86"/>
    </row>
    <row r="34" spans="1:24" ht="15" customHeight="1">
      <c r="A34" s="39" t="s">
        <v>41</v>
      </c>
      <c r="B34" s="12" t="s">
        <v>50</v>
      </c>
      <c r="C34" s="12"/>
      <c r="D34" s="12"/>
      <c r="E34" s="12"/>
      <c r="F34" s="12"/>
      <c r="G34" s="12"/>
      <c r="H34" s="59">
        <f t="shared" si="0"/>
        <v>0</v>
      </c>
      <c r="I34" s="41">
        <f t="shared" si="1"/>
        <v>0</v>
      </c>
      <c r="J34" s="41">
        <f t="shared" si="2"/>
        <v>0</v>
      </c>
      <c r="K34" s="12"/>
      <c r="U34" s="128" t="s">
        <v>228</v>
      </c>
      <c r="V34" s="86"/>
      <c r="X34" s="94"/>
    </row>
    <row r="35" spans="1:24" ht="15" customHeight="1">
      <c r="A35" s="39" t="s">
        <v>41</v>
      </c>
      <c r="B35" s="12" t="s">
        <v>50</v>
      </c>
      <c r="C35" s="12"/>
      <c r="D35" s="12"/>
      <c r="E35" s="12"/>
      <c r="F35" s="12"/>
      <c r="G35" s="12"/>
      <c r="H35" s="59">
        <f t="shared" si="0"/>
        <v>0</v>
      </c>
      <c r="I35" s="41">
        <f t="shared" si="1"/>
        <v>0</v>
      </c>
      <c r="J35" s="41">
        <f t="shared" si="2"/>
        <v>0</v>
      </c>
      <c r="K35" s="12"/>
      <c r="U35" s="85" t="s">
        <v>229</v>
      </c>
      <c r="V35" s="91"/>
      <c r="X35" s="86"/>
    </row>
    <row r="36" spans="1:24" ht="15" customHeight="1">
      <c r="A36" s="39" t="s">
        <v>41</v>
      </c>
      <c r="B36" s="12" t="s">
        <v>50</v>
      </c>
      <c r="C36" s="12"/>
      <c r="D36" s="12"/>
      <c r="E36" s="12"/>
      <c r="F36" s="12"/>
      <c r="G36" s="12"/>
      <c r="H36" s="59">
        <f t="shared" si="0"/>
        <v>0</v>
      </c>
      <c r="I36" s="41">
        <f t="shared" si="1"/>
        <v>0</v>
      </c>
      <c r="J36" s="41">
        <f t="shared" si="2"/>
        <v>0</v>
      </c>
      <c r="K36" s="12"/>
      <c r="U36" s="84" t="s">
        <v>230</v>
      </c>
      <c r="V36" s="86"/>
      <c r="X36" s="93"/>
    </row>
    <row r="37" spans="1:24" ht="15" customHeight="1">
      <c r="A37" s="39" t="s">
        <v>41</v>
      </c>
      <c r="B37" s="12" t="s">
        <v>50</v>
      </c>
      <c r="C37" s="12"/>
      <c r="D37" s="12"/>
      <c r="E37" s="12"/>
      <c r="F37" s="12"/>
      <c r="G37" s="12"/>
      <c r="H37" s="59">
        <f t="shared" si="0"/>
        <v>0</v>
      </c>
      <c r="I37" s="41">
        <f t="shared" si="1"/>
        <v>0</v>
      </c>
      <c r="J37" s="41">
        <f t="shared" si="2"/>
        <v>0</v>
      </c>
      <c r="K37" s="12"/>
      <c r="U37" s="85" t="s">
        <v>231</v>
      </c>
      <c r="V37" s="91"/>
      <c r="X37" s="86"/>
    </row>
    <row r="38" spans="1:24" ht="15" customHeight="1">
      <c r="A38" s="39" t="s">
        <v>41</v>
      </c>
      <c r="B38" s="12" t="s">
        <v>50</v>
      </c>
      <c r="C38" s="12"/>
      <c r="D38" s="12"/>
      <c r="E38" s="12"/>
      <c r="F38" s="12"/>
      <c r="G38" s="12"/>
      <c r="H38" s="59">
        <f t="shared" si="0"/>
        <v>0</v>
      </c>
      <c r="I38" s="41">
        <f t="shared" si="1"/>
        <v>0</v>
      </c>
      <c r="J38" s="41">
        <f t="shared" si="2"/>
        <v>0</v>
      </c>
      <c r="K38" s="12"/>
      <c r="U38" s="85" t="s">
        <v>281</v>
      </c>
      <c r="V38" s="91"/>
      <c r="X38" s="86"/>
    </row>
    <row r="39" spans="1:24" ht="15" customHeight="1">
      <c r="A39" s="39" t="s">
        <v>41</v>
      </c>
      <c r="B39" s="12" t="s">
        <v>50</v>
      </c>
      <c r="C39" s="12"/>
      <c r="D39" s="12"/>
      <c r="E39" s="12"/>
      <c r="F39" s="12"/>
      <c r="G39" s="12"/>
      <c r="H39" s="59">
        <f t="shared" si="0"/>
        <v>0</v>
      </c>
      <c r="I39" s="41">
        <f t="shared" si="1"/>
        <v>0</v>
      </c>
      <c r="J39" s="41">
        <f t="shared" si="2"/>
        <v>0</v>
      </c>
      <c r="K39" s="12"/>
      <c r="U39" s="84" t="s">
        <v>232</v>
      </c>
      <c r="V39" s="91"/>
      <c r="X39" s="93"/>
    </row>
    <row r="40" spans="1:24" ht="15" customHeight="1">
      <c r="A40" s="39" t="s">
        <v>41</v>
      </c>
      <c r="B40" s="12" t="s">
        <v>50</v>
      </c>
      <c r="C40" s="12"/>
      <c r="D40" s="12"/>
      <c r="E40" s="12"/>
      <c r="F40" s="12"/>
      <c r="G40" s="12"/>
      <c r="H40" s="59">
        <f t="shared" si="0"/>
        <v>0</v>
      </c>
      <c r="I40" s="41">
        <f t="shared" si="1"/>
        <v>0</v>
      </c>
      <c r="J40" s="41">
        <f t="shared" si="2"/>
        <v>0</v>
      </c>
      <c r="K40" s="12"/>
      <c r="U40" s="87" t="s">
        <v>233</v>
      </c>
      <c r="V40" s="86"/>
      <c r="X40" s="86"/>
    </row>
    <row r="41" spans="1:24" ht="15" customHeight="1">
      <c r="A41" s="39" t="s">
        <v>41</v>
      </c>
      <c r="B41" s="12" t="s">
        <v>50</v>
      </c>
      <c r="C41" s="12"/>
      <c r="D41" s="12"/>
      <c r="E41" s="12"/>
      <c r="F41" s="12"/>
      <c r="G41" s="12"/>
      <c r="H41" s="59">
        <f t="shared" si="0"/>
        <v>0</v>
      </c>
      <c r="I41" s="41">
        <f t="shared" si="1"/>
        <v>0</v>
      </c>
      <c r="J41" s="41">
        <f t="shared" si="2"/>
        <v>0</v>
      </c>
      <c r="K41" s="12"/>
      <c r="U41" s="87" t="s">
        <v>234</v>
      </c>
      <c r="V41" s="91"/>
      <c r="X41" s="86"/>
    </row>
    <row r="42" spans="1:24" ht="15" customHeight="1">
      <c r="A42" s="39" t="s">
        <v>41</v>
      </c>
      <c r="B42" s="12" t="s">
        <v>50</v>
      </c>
      <c r="C42" s="12"/>
      <c r="D42" s="12"/>
      <c r="E42" s="12"/>
      <c r="F42" s="12"/>
      <c r="G42" s="12"/>
      <c r="H42" s="59">
        <f t="shared" si="0"/>
        <v>0</v>
      </c>
      <c r="I42" s="41">
        <f t="shared" si="1"/>
        <v>0</v>
      </c>
      <c r="J42" s="41">
        <f t="shared" si="2"/>
        <v>0</v>
      </c>
      <c r="K42" s="12"/>
      <c r="U42" s="85" t="s">
        <v>235</v>
      </c>
      <c r="V42" s="93"/>
      <c r="X42" s="86"/>
    </row>
    <row r="43" spans="1:24" ht="15" customHeight="1">
      <c r="A43" s="39" t="s">
        <v>41</v>
      </c>
      <c r="B43" s="12" t="s">
        <v>50</v>
      </c>
      <c r="C43" s="12"/>
      <c r="D43" s="12"/>
      <c r="E43" s="12"/>
      <c r="F43" s="12"/>
      <c r="G43" s="12"/>
      <c r="H43" s="59">
        <f t="shared" si="0"/>
        <v>0</v>
      </c>
      <c r="I43" s="41">
        <f t="shared" si="1"/>
        <v>0</v>
      </c>
      <c r="J43" s="41">
        <f t="shared" si="2"/>
        <v>0</v>
      </c>
      <c r="K43" s="12"/>
      <c r="U43" s="85" t="s">
        <v>236</v>
      </c>
      <c r="V43" s="86"/>
      <c r="X43" s="86"/>
    </row>
    <row r="44" spans="1:24" ht="15" customHeight="1">
      <c r="A44" s="39" t="s">
        <v>41</v>
      </c>
      <c r="B44" s="12" t="s">
        <v>50</v>
      </c>
      <c r="C44" s="12"/>
      <c r="D44" s="12"/>
      <c r="E44" s="12"/>
      <c r="F44" s="12"/>
      <c r="G44" s="12"/>
      <c r="H44" s="59">
        <f t="shared" si="0"/>
        <v>0</v>
      </c>
      <c r="I44" s="41">
        <f t="shared" si="1"/>
        <v>0</v>
      </c>
      <c r="J44" s="41">
        <f t="shared" si="2"/>
        <v>0</v>
      </c>
      <c r="K44" s="12"/>
      <c r="U44" s="84" t="s">
        <v>237</v>
      </c>
      <c r="V44" s="86"/>
      <c r="X44" s="93"/>
    </row>
    <row r="45" spans="1:24" ht="15" customHeight="1">
      <c r="A45" s="39" t="s">
        <v>41</v>
      </c>
      <c r="B45" s="12" t="s">
        <v>50</v>
      </c>
      <c r="C45" s="12"/>
      <c r="D45" s="12"/>
      <c r="E45" s="12"/>
      <c r="F45" s="12"/>
      <c r="G45" s="12"/>
      <c r="H45" s="59">
        <f t="shared" si="0"/>
        <v>0</v>
      </c>
      <c r="I45" s="41">
        <f t="shared" si="1"/>
        <v>0</v>
      </c>
      <c r="J45" s="41">
        <f t="shared" si="2"/>
        <v>0</v>
      </c>
      <c r="K45" s="12"/>
      <c r="U45" s="85" t="s">
        <v>238</v>
      </c>
      <c r="V45" s="93"/>
      <c r="X45" s="86"/>
    </row>
    <row r="46" spans="1:24">
      <c r="A46" s="39"/>
      <c r="B46" s="12"/>
      <c r="C46" s="12"/>
      <c r="D46" s="12"/>
      <c r="E46" s="12"/>
      <c r="F46" s="12"/>
      <c r="G46" s="12"/>
      <c r="H46" s="60"/>
      <c r="I46" s="18"/>
      <c r="J46" s="18"/>
      <c r="K46" s="12"/>
      <c r="U46" s="84" t="s">
        <v>239</v>
      </c>
      <c r="V46" s="91"/>
      <c r="X46" s="93"/>
    </row>
    <row r="47" spans="1:24">
      <c r="A47" s="12" t="s">
        <v>173</v>
      </c>
      <c r="B47" s="19"/>
      <c r="C47" s="19"/>
      <c r="D47" s="19"/>
      <c r="E47" s="19"/>
      <c r="F47" s="19"/>
      <c r="G47" s="19"/>
      <c r="H47" s="61">
        <f>SUM(H4:H46)</f>
        <v>0</v>
      </c>
      <c r="I47" s="20"/>
      <c r="J47" s="20">
        <f>SUM(J4:J46)</f>
        <v>0</v>
      </c>
      <c r="K47" s="12"/>
      <c r="U47" s="87" t="s">
        <v>240</v>
      </c>
      <c r="V47" s="91"/>
      <c r="X47" s="86"/>
    </row>
    <row r="48" spans="1:24">
      <c r="U48" s="85" t="s">
        <v>282</v>
      </c>
      <c r="V48" s="91"/>
      <c r="X48" s="86"/>
    </row>
    <row r="49" spans="1:24">
      <c r="H49" s="4"/>
      <c r="K49"/>
      <c r="U49" s="85" t="s">
        <v>283</v>
      </c>
      <c r="V49" s="91"/>
      <c r="X49" s="86"/>
    </row>
    <row r="50" spans="1:24" ht="15" customHeight="1">
      <c r="A50" s="112" t="s">
        <v>126</v>
      </c>
      <c r="B50" s="112"/>
      <c r="C50" s="112"/>
      <c r="D50" s="112"/>
      <c r="E50" s="112"/>
      <c r="F50" s="112"/>
      <c r="G50" s="56"/>
      <c r="H50" s="56"/>
      <c r="I50" s="56"/>
      <c r="J50" s="56"/>
      <c r="K50" s="55"/>
      <c r="U50" s="85" t="s">
        <v>241</v>
      </c>
      <c r="V50" s="93"/>
      <c r="X50" s="86"/>
    </row>
    <row r="51" spans="1:24" ht="15" customHeight="1">
      <c r="A51" s="112"/>
      <c r="B51" s="112"/>
      <c r="C51" s="112"/>
      <c r="D51" s="112"/>
      <c r="E51" s="112"/>
      <c r="F51" s="112"/>
      <c r="G51" s="56"/>
      <c r="H51" s="56"/>
      <c r="I51" s="56"/>
      <c r="J51" s="56"/>
      <c r="K51" s="55"/>
      <c r="U51" s="85" t="s">
        <v>242</v>
      </c>
      <c r="V51" s="93"/>
      <c r="X51" s="86"/>
    </row>
    <row r="52" spans="1:24" ht="15" customHeight="1">
      <c r="A52" s="112"/>
      <c r="B52" s="112"/>
      <c r="C52" s="112"/>
      <c r="D52" s="112"/>
      <c r="E52" s="112"/>
      <c r="F52" s="112"/>
      <c r="G52" s="56"/>
      <c r="H52" s="56"/>
      <c r="I52" s="56"/>
      <c r="J52" s="56"/>
      <c r="K52" s="55"/>
      <c r="U52" s="129" t="s">
        <v>243</v>
      </c>
      <c r="V52" s="93"/>
      <c r="X52" s="93"/>
    </row>
    <row r="53" spans="1:24">
      <c r="A53" s="112"/>
      <c r="B53" s="112"/>
      <c r="C53" s="112"/>
      <c r="D53" s="112"/>
      <c r="E53" s="112"/>
      <c r="F53" s="112"/>
      <c r="G53" s="56"/>
      <c r="H53" s="56"/>
      <c r="I53" s="56"/>
      <c r="J53" s="56"/>
      <c r="K53" s="55"/>
      <c r="U53" s="130" t="s">
        <v>244</v>
      </c>
      <c r="V53" s="86"/>
      <c r="X53" s="93"/>
    </row>
    <row r="54" spans="1:24">
      <c r="A54" s="112"/>
      <c r="B54" s="112"/>
      <c r="C54" s="112"/>
      <c r="D54" s="112"/>
      <c r="E54" s="112"/>
      <c r="F54" s="112"/>
      <c r="G54" s="56"/>
      <c r="H54" s="56"/>
      <c r="I54" s="56"/>
      <c r="J54" s="56"/>
      <c r="K54" s="55"/>
      <c r="U54" s="83" t="s">
        <v>245</v>
      </c>
      <c r="V54" s="91"/>
      <c r="X54" s="93"/>
    </row>
    <row r="55" spans="1:24">
      <c r="A55" s="112"/>
      <c r="B55" s="112"/>
      <c r="C55" s="112"/>
      <c r="D55" s="112"/>
      <c r="E55" s="112"/>
      <c r="F55" s="112"/>
      <c r="G55" s="56"/>
      <c r="H55" s="56"/>
      <c r="I55" s="56"/>
      <c r="J55" s="56"/>
      <c r="K55" s="55"/>
      <c r="U55" s="85" t="s">
        <v>246</v>
      </c>
      <c r="V55" s="91"/>
      <c r="X55" s="86"/>
    </row>
    <row r="56" spans="1:24">
      <c r="A56" s="112"/>
      <c r="B56" s="112"/>
      <c r="C56" s="112"/>
      <c r="D56" s="112"/>
      <c r="E56" s="112"/>
      <c r="F56" s="112"/>
      <c r="G56" s="56"/>
      <c r="H56" s="56"/>
      <c r="I56" s="56"/>
      <c r="J56" s="56"/>
      <c r="K56" s="55"/>
      <c r="U56" s="129" t="s">
        <v>247</v>
      </c>
      <c r="V56" s="86"/>
      <c r="X56" s="93"/>
    </row>
    <row r="57" spans="1:24">
      <c r="A57" s="112"/>
      <c r="B57" s="112"/>
      <c r="C57" s="112"/>
      <c r="D57" s="112"/>
      <c r="E57" s="112"/>
      <c r="F57" s="112"/>
      <c r="G57" s="56"/>
      <c r="H57" s="56"/>
      <c r="I57" s="56"/>
      <c r="J57" s="56"/>
      <c r="K57" s="55"/>
      <c r="U57" s="88" t="s">
        <v>149</v>
      </c>
      <c r="V57" s="91"/>
      <c r="X57" s="86"/>
    </row>
    <row r="58" spans="1:24">
      <c r="A58" s="112"/>
      <c r="B58" s="112"/>
      <c r="C58" s="112"/>
      <c r="D58" s="112"/>
      <c r="E58" s="112"/>
      <c r="F58" s="112"/>
      <c r="G58" s="56"/>
      <c r="H58" s="56"/>
      <c r="I58" s="56"/>
      <c r="J58" s="56"/>
      <c r="K58" s="55"/>
      <c r="U58" s="87" t="s">
        <v>248</v>
      </c>
      <c r="V58" s="86"/>
      <c r="X58" s="86"/>
    </row>
    <row r="59" spans="1:24">
      <c r="A59" s="112"/>
      <c r="B59" s="112"/>
      <c r="C59" s="112"/>
      <c r="D59" s="112"/>
      <c r="E59" s="112"/>
      <c r="F59" s="112"/>
      <c r="G59" s="56"/>
      <c r="H59" s="56"/>
      <c r="I59" s="56"/>
      <c r="J59" s="56"/>
      <c r="K59" s="55"/>
      <c r="U59" s="87" t="s">
        <v>249</v>
      </c>
      <c r="V59" s="86"/>
      <c r="X59" s="86"/>
    </row>
    <row r="60" spans="1:24">
      <c r="A60" s="112"/>
      <c r="B60" s="112"/>
      <c r="C60" s="112"/>
      <c r="D60" s="112"/>
      <c r="E60" s="112"/>
      <c r="F60" s="112"/>
      <c r="G60" s="56"/>
      <c r="H60" s="56"/>
      <c r="I60" s="56"/>
      <c r="J60" s="56"/>
      <c r="K60" s="55"/>
      <c r="U60" s="87" t="s">
        <v>250</v>
      </c>
      <c r="V60" s="91"/>
      <c r="X60" s="86"/>
    </row>
    <row r="61" spans="1:24" ht="15" customHeight="1">
      <c r="A61" s="109" t="s">
        <v>60</v>
      </c>
      <c r="B61" s="109"/>
      <c r="C61" s="109"/>
      <c r="D61" s="115"/>
      <c r="E61" s="115"/>
      <c r="F61" s="115"/>
      <c r="G61" s="115"/>
      <c r="H61" s="115"/>
      <c r="U61" s="85" t="s">
        <v>280</v>
      </c>
      <c r="V61" s="91"/>
      <c r="X61" s="86"/>
    </row>
    <row r="62" spans="1:24">
      <c r="A62" s="110" t="s">
        <v>8</v>
      </c>
      <c r="B62" s="110"/>
      <c r="C62" s="58" t="s">
        <v>61</v>
      </c>
      <c r="D62" s="115"/>
      <c r="E62" s="115"/>
      <c r="F62" s="115"/>
      <c r="G62" s="115"/>
      <c r="H62" s="115"/>
      <c r="U62" s="129" t="s">
        <v>251</v>
      </c>
      <c r="V62" s="86"/>
      <c r="X62" s="93"/>
    </row>
    <row r="63" spans="1:24">
      <c r="A63" s="110" t="s">
        <v>62</v>
      </c>
      <c r="B63" s="110"/>
      <c r="C63" s="58" t="s">
        <v>63</v>
      </c>
      <c r="D63" s="115"/>
      <c r="E63" s="115"/>
      <c r="F63" s="115"/>
      <c r="G63" s="115"/>
      <c r="H63" s="115"/>
      <c r="U63" s="88" t="s">
        <v>252</v>
      </c>
      <c r="V63" s="91"/>
      <c r="X63" s="86"/>
    </row>
    <row r="64" spans="1:24">
      <c r="A64" s="110" t="s">
        <v>10</v>
      </c>
      <c r="B64" s="110"/>
      <c r="C64" s="58" t="s">
        <v>64</v>
      </c>
      <c r="D64" s="115"/>
      <c r="E64" s="115"/>
      <c r="F64" s="115"/>
      <c r="G64" s="115"/>
      <c r="H64" s="115"/>
      <c r="U64" s="88" t="s">
        <v>253</v>
      </c>
      <c r="V64" s="86"/>
      <c r="X64" s="86"/>
    </row>
    <row r="65" spans="1:24">
      <c r="A65" s="110" t="s">
        <v>65</v>
      </c>
      <c r="B65" s="110"/>
      <c r="C65" s="58" t="s">
        <v>66</v>
      </c>
      <c r="D65" s="115"/>
      <c r="E65" s="115"/>
      <c r="F65" s="115"/>
      <c r="G65" s="115"/>
      <c r="H65" s="115"/>
      <c r="U65" s="129" t="s">
        <v>254</v>
      </c>
      <c r="V65" s="91"/>
      <c r="X65" s="93"/>
    </row>
    <row r="66" spans="1:24">
      <c r="A66" s="110" t="s">
        <v>12</v>
      </c>
      <c r="B66" s="110"/>
      <c r="C66" s="58" t="s">
        <v>67</v>
      </c>
      <c r="D66" s="115"/>
      <c r="E66" s="115"/>
      <c r="F66" s="115"/>
      <c r="G66" s="115"/>
      <c r="H66" s="115"/>
      <c r="U66" s="87" t="s">
        <v>255</v>
      </c>
      <c r="V66" s="91"/>
      <c r="X66" s="86"/>
    </row>
    <row r="67" spans="1:24" ht="16" customHeight="1">
      <c r="A67" s="113"/>
      <c r="B67" s="113"/>
      <c r="C67" s="113"/>
      <c r="D67" s="113"/>
      <c r="E67" s="113"/>
      <c r="F67" s="113"/>
      <c r="G67" s="113"/>
      <c r="H67" s="113"/>
      <c r="U67" s="89" t="s">
        <v>256</v>
      </c>
      <c r="V67" s="91"/>
      <c r="X67" s="92"/>
    </row>
    <row r="68" spans="1:24">
      <c r="A68" s="65"/>
      <c r="B68" s="65"/>
      <c r="C68" s="65"/>
      <c r="D68" s="65"/>
      <c r="E68" s="65"/>
      <c r="F68" s="65"/>
      <c r="G68" s="65"/>
      <c r="H68" s="65"/>
      <c r="U68" s="87" t="s">
        <v>257</v>
      </c>
      <c r="V68" s="91"/>
      <c r="X68" s="86"/>
    </row>
    <row r="69" spans="1:24">
      <c r="U69" s="85" t="s">
        <v>258</v>
      </c>
      <c r="V69" s="91"/>
      <c r="X69" s="86"/>
    </row>
    <row r="70" spans="1:24">
      <c r="U70" s="87" t="s">
        <v>259</v>
      </c>
      <c r="V70" s="91"/>
      <c r="X70" s="86"/>
    </row>
    <row r="71" spans="1:24">
      <c r="U71" s="88" t="s">
        <v>260</v>
      </c>
      <c r="V71" s="91"/>
      <c r="X71" s="86"/>
    </row>
    <row r="72" spans="1:24">
      <c r="U72" s="87" t="s">
        <v>261</v>
      </c>
      <c r="V72" s="91"/>
      <c r="X72" s="86"/>
    </row>
    <row r="73" spans="1:24">
      <c r="U73" s="87" t="s">
        <v>262</v>
      </c>
      <c r="V73" s="91"/>
      <c r="X73" s="86"/>
    </row>
    <row r="74" spans="1:24">
      <c r="U74" s="87" t="s">
        <v>284</v>
      </c>
      <c r="V74" s="93"/>
      <c r="X74" s="86"/>
    </row>
    <row r="75" spans="1:24">
      <c r="U75" s="87" t="s">
        <v>285</v>
      </c>
      <c r="V75" s="92"/>
      <c r="X75" s="86"/>
    </row>
    <row r="76" spans="1:24">
      <c r="U76" s="129" t="s">
        <v>263</v>
      </c>
      <c r="V76" s="91"/>
      <c r="X76" s="93"/>
    </row>
    <row r="77" spans="1:24">
      <c r="U77" s="87" t="s">
        <v>264</v>
      </c>
      <c r="V77" s="91"/>
      <c r="X77" s="86"/>
    </row>
    <row r="78" spans="1:24">
      <c r="U78" s="87" t="s">
        <v>265</v>
      </c>
      <c r="V78" s="86"/>
      <c r="X78" s="86"/>
    </row>
    <row r="79" spans="1:24">
      <c r="U79" s="87" t="s">
        <v>266</v>
      </c>
      <c r="V79" s="91"/>
      <c r="X79" s="86"/>
    </row>
    <row r="80" spans="1:24">
      <c r="U80" s="87" t="s">
        <v>267</v>
      </c>
      <c r="X80" s="86"/>
    </row>
    <row r="81" spans="21:24">
      <c r="U81" s="131" t="s">
        <v>268</v>
      </c>
      <c r="X81" s="94"/>
    </row>
  </sheetData>
  <sortState xmlns:xlrd2="http://schemas.microsoft.com/office/spreadsheetml/2017/richdata2" ref="V4:V79">
    <sortCondition ref="V4:V79"/>
  </sortState>
  <dataConsolidate/>
  <mergeCells count="12">
    <mergeCell ref="A67:H67"/>
    <mergeCell ref="A1:J1"/>
    <mergeCell ref="K1:K2"/>
    <mergeCell ref="A2:J2"/>
    <mergeCell ref="A50:F60"/>
    <mergeCell ref="A61:C61"/>
    <mergeCell ref="D61:H66"/>
    <mergeCell ref="A62:B62"/>
    <mergeCell ref="A63:B63"/>
    <mergeCell ref="A64:B64"/>
    <mergeCell ref="A65:B65"/>
    <mergeCell ref="A66:B66"/>
  </mergeCells>
  <dataValidations count="4">
    <dataValidation type="list" allowBlank="1" showInputMessage="1" showErrorMessage="1" sqref="B4:B45" xr:uid="{00000000-0002-0000-0200-000000000000}">
      <formula1>Enhet</formula1>
    </dataValidation>
    <dataValidation type="list" allowBlank="1" showInputMessage="1" showErrorMessage="1" sqref="A46" xr:uid="{00000000-0002-0000-0200-000001000000}">
      <formula1>$U$3:$U$64</formula1>
    </dataValidation>
    <dataValidation allowBlank="1" showInputMessage="1" showErrorMessage="1" promptTitle="Välj namn" sqref="U3" xr:uid="{00000000-0002-0000-0200-000002000000}"/>
    <dataValidation type="list" allowBlank="1" showInputMessage="1" showErrorMessage="1" sqref="A4:A45" xr:uid="{C416D127-96A3-42BA-8525-29509E7D8EB8}">
      <formula1>$U$3:$U$81</formula1>
    </dataValidation>
  </dataValidations>
  <pageMargins left="0.75000000000000011" right="0.75000000000000011" top="1" bottom="1" header="0.5" footer="0.5"/>
  <pageSetup paperSize="9" scale="42" orientation="landscape"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89"/>
  <sheetViews>
    <sheetView topLeftCell="B1" zoomScale="80" zoomScaleNormal="80" workbookViewId="0">
      <selection activeCell="B34" sqref="B34"/>
    </sheetView>
  </sheetViews>
  <sheetFormatPr defaultColWidth="11" defaultRowHeight="15.5"/>
  <cols>
    <col min="1" max="1" width="33" customWidth="1"/>
    <col min="2" max="2" width="21" customWidth="1"/>
    <col min="3" max="3" width="38.08203125" customWidth="1"/>
    <col min="4" max="9" width="11" customWidth="1"/>
    <col min="10" max="10" width="11.08203125" style="5" customWidth="1"/>
    <col min="11" max="11" width="13" style="5" customWidth="1"/>
    <col min="12" max="12" width="14.75" customWidth="1"/>
    <col min="13" max="13" width="17.83203125" customWidth="1"/>
    <col min="14" max="14" width="18.5" customWidth="1"/>
    <col min="15" max="15" width="14.83203125" style="2" customWidth="1"/>
    <col min="16" max="16" width="11" customWidth="1"/>
    <col min="17" max="17" width="27.5" customWidth="1"/>
    <col min="18" max="18" width="32" customWidth="1"/>
    <col min="19" max="20" width="10.83203125" customWidth="1"/>
    <col min="21" max="21" width="11" customWidth="1"/>
  </cols>
  <sheetData>
    <row r="1" spans="1:19" ht="40" customHeight="1">
      <c r="A1" s="116" t="s">
        <v>127</v>
      </c>
      <c r="B1" s="117"/>
      <c r="C1" s="117"/>
      <c r="D1" s="117"/>
      <c r="E1" s="117"/>
      <c r="F1" s="117"/>
      <c r="G1" s="117"/>
      <c r="H1" s="117"/>
      <c r="I1" s="117"/>
      <c r="J1" s="31"/>
      <c r="K1" s="106" t="str">
        <f>Kursbudget!A1</f>
        <v>Välj kurs VT22</v>
      </c>
      <c r="L1" s="118"/>
    </row>
    <row r="2" spans="1:19">
      <c r="A2" s="9" t="s">
        <v>42</v>
      </c>
      <c r="B2" s="10"/>
      <c r="C2" s="10"/>
      <c r="D2" s="10"/>
      <c r="E2" s="10"/>
      <c r="F2" s="10"/>
      <c r="G2" s="10"/>
      <c r="H2" s="10"/>
      <c r="I2" s="10"/>
      <c r="J2" s="32"/>
      <c r="K2" s="32"/>
      <c r="L2" s="11"/>
    </row>
    <row r="3" spans="1:19">
      <c r="A3" s="9" t="s">
        <v>140</v>
      </c>
      <c r="B3" s="10"/>
      <c r="C3" s="10"/>
      <c r="D3" s="10"/>
      <c r="E3" s="10"/>
      <c r="F3" s="10"/>
      <c r="G3" s="10"/>
      <c r="H3" s="10"/>
      <c r="I3" s="10"/>
      <c r="J3" s="32"/>
      <c r="K3" s="32"/>
      <c r="L3" s="73"/>
    </row>
    <row r="4" spans="1:19" ht="77.5">
      <c r="A4" s="19" t="s">
        <v>53</v>
      </c>
      <c r="B4" s="19" t="s">
        <v>116</v>
      </c>
      <c r="C4" s="70" t="s">
        <v>152</v>
      </c>
      <c r="D4" s="15" t="s">
        <v>8</v>
      </c>
      <c r="E4" s="15" t="s">
        <v>9</v>
      </c>
      <c r="F4" s="15" t="s">
        <v>10</v>
      </c>
      <c r="G4" s="15" t="s">
        <v>11</v>
      </c>
      <c r="H4" s="15" t="s">
        <v>12</v>
      </c>
      <c r="I4" s="16" t="s">
        <v>13</v>
      </c>
      <c r="J4" s="33" t="s">
        <v>115</v>
      </c>
      <c r="K4" s="33" t="s">
        <v>25</v>
      </c>
      <c r="L4" s="121" t="s">
        <v>150</v>
      </c>
      <c r="M4" s="122"/>
      <c r="N4" s="2"/>
      <c r="O4"/>
      <c r="Q4" s="2"/>
      <c r="R4" s="2" t="s">
        <v>114</v>
      </c>
      <c r="S4" s="2" t="s">
        <v>109</v>
      </c>
    </row>
    <row r="5" spans="1:19">
      <c r="A5" s="12"/>
      <c r="B5" s="12" t="s">
        <v>32</v>
      </c>
      <c r="C5" s="12"/>
      <c r="D5" s="14"/>
      <c r="E5" s="14"/>
      <c r="F5" s="14"/>
      <c r="G5" s="14"/>
      <c r="H5" s="14"/>
      <c r="I5" s="60">
        <f>SUM(5.33*D5+4.33*E5+2.33*F5+1.33*G5+H5)</f>
        <v>0</v>
      </c>
      <c r="J5" s="18">
        <f t="shared" ref="J5:J28" si="0">VLOOKUP(B5,Q$5:S$9,2,FALSE)</f>
        <v>0</v>
      </c>
      <c r="K5" s="18">
        <f>SUM(I5*J5)</f>
        <v>0</v>
      </c>
      <c r="L5" s="123"/>
      <c r="M5" s="124"/>
      <c r="N5" s="2"/>
      <c r="O5"/>
      <c r="Q5" t="s">
        <v>32</v>
      </c>
      <c r="R5">
        <v>0</v>
      </c>
      <c r="S5">
        <v>0</v>
      </c>
    </row>
    <row r="6" spans="1:19">
      <c r="A6" s="12"/>
      <c r="B6" s="12" t="s">
        <v>32</v>
      </c>
      <c r="C6" s="12"/>
      <c r="D6" s="12"/>
      <c r="E6" s="12"/>
      <c r="F6" s="12"/>
      <c r="G6" s="12"/>
      <c r="H6" s="12"/>
      <c r="I6" s="60">
        <f t="shared" ref="I6:I28" si="1">SUM(5.33*D6+4.33*E6+2.33*F6+1.33*G6+H6)</f>
        <v>0</v>
      </c>
      <c r="J6" s="18">
        <f t="shared" si="0"/>
        <v>0</v>
      </c>
      <c r="K6" s="18">
        <f>SUM(I6*J6)</f>
        <v>0</v>
      </c>
      <c r="L6" s="123"/>
      <c r="M6" s="124"/>
      <c r="N6" s="2"/>
      <c r="O6"/>
      <c r="Q6" s="8" t="s">
        <v>110</v>
      </c>
      <c r="R6">
        <v>278</v>
      </c>
      <c r="S6">
        <v>165</v>
      </c>
    </row>
    <row r="7" spans="1:19">
      <c r="A7" s="12"/>
      <c r="B7" s="12" t="s">
        <v>32</v>
      </c>
      <c r="C7" s="12"/>
      <c r="D7" s="12"/>
      <c r="E7" s="12"/>
      <c r="F7" s="12"/>
      <c r="G7" s="12"/>
      <c r="H7" s="12"/>
      <c r="I7" s="60">
        <f t="shared" si="1"/>
        <v>0</v>
      </c>
      <c r="J7" s="18">
        <f t="shared" si="0"/>
        <v>0</v>
      </c>
      <c r="K7" s="18">
        <f t="shared" ref="K7:K28" si="2">SUM(I7*J7)</f>
        <v>0</v>
      </c>
      <c r="L7" s="123"/>
      <c r="M7" s="124"/>
      <c r="N7" s="2"/>
      <c r="O7"/>
      <c r="Q7" s="8" t="s">
        <v>111</v>
      </c>
      <c r="R7">
        <v>415</v>
      </c>
      <c r="S7">
        <v>247</v>
      </c>
    </row>
    <row r="8" spans="1:19">
      <c r="A8" s="12"/>
      <c r="B8" s="12" t="s">
        <v>32</v>
      </c>
      <c r="C8" s="12"/>
      <c r="D8" s="12"/>
      <c r="E8" s="12"/>
      <c r="F8" s="12"/>
      <c r="G8" s="12"/>
      <c r="H8" s="12"/>
      <c r="I8" s="60">
        <f t="shared" si="1"/>
        <v>0</v>
      </c>
      <c r="J8" s="18">
        <f t="shared" si="0"/>
        <v>0</v>
      </c>
      <c r="K8" s="18">
        <f t="shared" si="2"/>
        <v>0</v>
      </c>
      <c r="L8" s="123"/>
      <c r="M8" s="124"/>
      <c r="N8" s="2"/>
      <c r="O8"/>
      <c r="Q8" s="8" t="s">
        <v>112</v>
      </c>
      <c r="R8">
        <v>480</v>
      </c>
      <c r="S8">
        <v>285</v>
      </c>
    </row>
    <row r="9" spans="1:19">
      <c r="A9" s="12"/>
      <c r="B9" s="12" t="s">
        <v>32</v>
      </c>
      <c r="C9" s="12"/>
      <c r="D9" s="12"/>
      <c r="E9" s="12"/>
      <c r="F9" s="12"/>
      <c r="G9" s="12"/>
      <c r="H9" s="12"/>
      <c r="I9" s="60">
        <v>0</v>
      </c>
      <c r="J9" s="18">
        <v>0</v>
      </c>
      <c r="K9" s="18">
        <f>SUM(I9*J9)</f>
        <v>0</v>
      </c>
      <c r="L9" s="123"/>
      <c r="M9" s="124"/>
      <c r="N9" s="2"/>
      <c r="O9"/>
      <c r="Q9" s="8" t="s">
        <v>113</v>
      </c>
      <c r="R9">
        <v>622</v>
      </c>
      <c r="S9">
        <v>370</v>
      </c>
    </row>
    <row r="10" spans="1:19">
      <c r="A10" s="12"/>
      <c r="B10" s="12" t="s">
        <v>32</v>
      </c>
      <c r="C10" s="12"/>
      <c r="D10" s="12"/>
      <c r="E10" s="12"/>
      <c r="F10" s="12"/>
      <c r="G10" s="12"/>
      <c r="H10" s="12"/>
      <c r="I10" s="60">
        <f t="shared" si="1"/>
        <v>0</v>
      </c>
      <c r="J10" s="18">
        <f t="shared" si="0"/>
        <v>0</v>
      </c>
      <c r="K10" s="18">
        <f t="shared" si="2"/>
        <v>0</v>
      </c>
      <c r="L10" s="123"/>
      <c r="M10" s="124"/>
      <c r="N10" s="2"/>
      <c r="O10"/>
    </row>
    <row r="11" spans="1:19">
      <c r="A11" s="12"/>
      <c r="B11" s="12" t="s">
        <v>32</v>
      </c>
      <c r="C11" s="12"/>
      <c r="D11" s="12"/>
      <c r="E11" s="12"/>
      <c r="F11" s="12"/>
      <c r="G11" s="12"/>
      <c r="H11" s="12"/>
      <c r="I11" s="60">
        <f t="shared" si="1"/>
        <v>0</v>
      </c>
      <c r="J11" s="18">
        <f t="shared" si="0"/>
        <v>0</v>
      </c>
      <c r="K11" s="18">
        <f>SUM(I11*J11)</f>
        <v>0</v>
      </c>
      <c r="L11" s="123"/>
      <c r="M11" s="124"/>
      <c r="N11" s="2"/>
      <c r="O11"/>
    </row>
    <row r="12" spans="1:19">
      <c r="A12" s="12"/>
      <c r="B12" s="12" t="s">
        <v>32</v>
      </c>
      <c r="C12" s="12"/>
      <c r="D12" s="12"/>
      <c r="E12" s="12"/>
      <c r="F12" s="12"/>
      <c r="G12" s="12"/>
      <c r="H12" s="12"/>
      <c r="I12" s="60">
        <f t="shared" si="1"/>
        <v>0</v>
      </c>
      <c r="J12" s="18">
        <f t="shared" si="0"/>
        <v>0</v>
      </c>
      <c r="K12" s="18">
        <f t="shared" si="2"/>
        <v>0</v>
      </c>
      <c r="L12" s="123"/>
      <c r="M12" s="124"/>
      <c r="N12" s="2"/>
      <c r="O12"/>
    </row>
    <row r="13" spans="1:19">
      <c r="A13" s="12"/>
      <c r="B13" s="12" t="s">
        <v>32</v>
      </c>
      <c r="C13" s="12"/>
      <c r="D13" s="12"/>
      <c r="E13" s="12"/>
      <c r="F13" s="12"/>
      <c r="G13" s="12"/>
      <c r="H13" s="12"/>
      <c r="I13" s="60">
        <f t="shared" si="1"/>
        <v>0</v>
      </c>
      <c r="J13" s="18">
        <f t="shared" si="0"/>
        <v>0</v>
      </c>
      <c r="K13" s="18">
        <f t="shared" si="2"/>
        <v>0</v>
      </c>
      <c r="L13" s="123"/>
      <c r="M13" s="124"/>
      <c r="N13" s="2"/>
      <c r="O13"/>
    </row>
    <row r="14" spans="1:19">
      <c r="A14" s="12"/>
      <c r="B14" s="12" t="s">
        <v>32</v>
      </c>
      <c r="C14" s="12"/>
      <c r="D14" s="12"/>
      <c r="E14" s="12"/>
      <c r="F14" s="12"/>
      <c r="G14" s="12"/>
      <c r="H14" s="12"/>
      <c r="I14" s="60">
        <f t="shared" si="1"/>
        <v>0</v>
      </c>
      <c r="J14" s="18">
        <f t="shared" si="0"/>
        <v>0</v>
      </c>
      <c r="K14" s="18">
        <f t="shared" si="2"/>
        <v>0</v>
      </c>
      <c r="L14" s="123"/>
      <c r="M14" s="124"/>
      <c r="N14" s="2"/>
      <c r="O14"/>
    </row>
    <row r="15" spans="1:19">
      <c r="A15" s="12"/>
      <c r="B15" s="12" t="s">
        <v>32</v>
      </c>
      <c r="C15" s="12"/>
      <c r="D15" s="12"/>
      <c r="E15" s="12"/>
      <c r="F15" s="12"/>
      <c r="G15" s="12"/>
      <c r="H15" s="12"/>
      <c r="I15" s="60">
        <f t="shared" si="1"/>
        <v>0</v>
      </c>
      <c r="J15" s="18">
        <f t="shared" si="0"/>
        <v>0</v>
      </c>
      <c r="K15" s="18">
        <f t="shared" si="2"/>
        <v>0</v>
      </c>
      <c r="L15" s="123"/>
      <c r="M15" s="124"/>
      <c r="N15" s="2"/>
      <c r="O15"/>
    </row>
    <row r="16" spans="1:19" ht="15.75" hidden="1" customHeight="1">
      <c r="A16" s="12"/>
      <c r="B16" s="12" t="s">
        <v>32</v>
      </c>
      <c r="C16" s="12"/>
      <c r="D16" s="12"/>
      <c r="E16" s="12"/>
      <c r="F16" s="12"/>
      <c r="G16" s="12"/>
      <c r="H16" s="12"/>
      <c r="I16" s="60">
        <f t="shared" si="1"/>
        <v>0</v>
      </c>
      <c r="J16" s="18">
        <f t="shared" si="0"/>
        <v>0</v>
      </c>
      <c r="K16" s="18">
        <f t="shared" si="2"/>
        <v>0</v>
      </c>
      <c r="L16" s="123"/>
      <c r="M16" s="124"/>
      <c r="N16" s="2"/>
      <c r="O16"/>
    </row>
    <row r="17" spans="1:17" ht="15.75" hidden="1" customHeight="1">
      <c r="A17" s="12"/>
      <c r="B17" s="12" t="s">
        <v>32</v>
      </c>
      <c r="C17" s="12"/>
      <c r="D17" s="12"/>
      <c r="E17" s="12"/>
      <c r="F17" s="12"/>
      <c r="G17" s="12"/>
      <c r="H17" s="12"/>
      <c r="I17" s="60">
        <f t="shared" si="1"/>
        <v>0</v>
      </c>
      <c r="J17" s="18">
        <f t="shared" si="0"/>
        <v>0</v>
      </c>
      <c r="K17" s="18">
        <f t="shared" si="2"/>
        <v>0</v>
      </c>
      <c r="L17" s="123"/>
      <c r="M17" s="124"/>
      <c r="N17" s="2"/>
      <c r="O17"/>
    </row>
    <row r="18" spans="1:17" ht="15.75" hidden="1" customHeight="1">
      <c r="A18" s="12"/>
      <c r="B18" s="12" t="s">
        <v>32</v>
      </c>
      <c r="C18" s="12"/>
      <c r="D18" s="12"/>
      <c r="E18" s="12"/>
      <c r="F18" s="12"/>
      <c r="G18" s="12"/>
      <c r="H18" s="12"/>
      <c r="I18" s="60">
        <f t="shared" si="1"/>
        <v>0</v>
      </c>
      <c r="J18" s="18">
        <f t="shared" si="0"/>
        <v>0</v>
      </c>
      <c r="K18" s="18">
        <f t="shared" si="2"/>
        <v>0</v>
      </c>
      <c r="L18" s="123"/>
      <c r="M18" s="124"/>
      <c r="N18" s="2"/>
      <c r="O18"/>
    </row>
    <row r="19" spans="1:17" ht="15.75" hidden="1" customHeight="1">
      <c r="A19" s="12"/>
      <c r="B19" s="12" t="s">
        <v>32</v>
      </c>
      <c r="C19" s="12"/>
      <c r="D19" s="12"/>
      <c r="E19" s="12"/>
      <c r="F19" s="12"/>
      <c r="G19" s="12"/>
      <c r="H19" s="12"/>
      <c r="I19" s="60">
        <f t="shared" si="1"/>
        <v>0</v>
      </c>
      <c r="J19" s="18">
        <f t="shared" si="0"/>
        <v>0</v>
      </c>
      <c r="K19" s="18">
        <f t="shared" si="2"/>
        <v>0</v>
      </c>
      <c r="L19" s="123"/>
      <c r="M19" s="124"/>
      <c r="N19" s="2"/>
      <c r="O19"/>
    </row>
    <row r="20" spans="1:17" ht="15.75" hidden="1" customHeight="1">
      <c r="A20" s="12"/>
      <c r="B20" s="12" t="s">
        <v>32</v>
      </c>
      <c r="C20" s="12"/>
      <c r="D20" s="12"/>
      <c r="E20" s="12"/>
      <c r="F20" s="12"/>
      <c r="G20" s="12"/>
      <c r="H20" s="12"/>
      <c r="I20" s="60">
        <f t="shared" si="1"/>
        <v>0</v>
      </c>
      <c r="J20" s="18">
        <f t="shared" si="0"/>
        <v>0</v>
      </c>
      <c r="K20" s="18">
        <f t="shared" si="2"/>
        <v>0</v>
      </c>
      <c r="L20" s="123"/>
      <c r="M20" s="124"/>
      <c r="N20" s="2"/>
      <c r="O20"/>
    </row>
    <row r="21" spans="1:17" ht="15.75" hidden="1" customHeight="1">
      <c r="A21" s="12"/>
      <c r="B21" s="12" t="s">
        <v>32</v>
      </c>
      <c r="C21" s="12"/>
      <c r="D21" s="12"/>
      <c r="E21" s="12"/>
      <c r="F21" s="12"/>
      <c r="G21" s="12"/>
      <c r="H21" s="12"/>
      <c r="I21" s="60">
        <f t="shared" si="1"/>
        <v>0</v>
      </c>
      <c r="J21" s="18">
        <f t="shared" si="0"/>
        <v>0</v>
      </c>
      <c r="K21" s="18">
        <f t="shared" si="2"/>
        <v>0</v>
      </c>
      <c r="L21" s="123"/>
      <c r="M21" s="124"/>
      <c r="N21" s="2"/>
      <c r="O21"/>
    </row>
    <row r="22" spans="1:17" ht="15.75" hidden="1" customHeight="1">
      <c r="A22" s="12"/>
      <c r="B22" s="12" t="s">
        <v>32</v>
      </c>
      <c r="C22" s="12"/>
      <c r="D22" s="12"/>
      <c r="E22" s="12"/>
      <c r="F22" s="12"/>
      <c r="G22" s="12"/>
      <c r="H22" s="12"/>
      <c r="I22" s="60">
        <f t="shared" si="1"/>
        <v>0</v>
      </c>
      <c r="J22" s="18">
        <f t="shared" si="0"/>
        <v>0</v>
      </c>
      <c r="K22" s="18">
        <f t="shared" si="2"/>
        <v>0</v>
      </c>
      <c r="L22" s="123"/>
      <c r="M22" s="124"/>
      <c r="N22" s="2"/>
      <c r="O22"/>
    </row>
    <row r="23" spans="1:17" ht="15.75" hidden="1" customHeight="1">
      <c r="A23" s="12"/>
      <c r="B23" s="12" t="s">
        <v>32</v>
      </c>
      <c r="C23" s="12"/>
      <c r="D23" s="12"/>
      <c r="E23" s="12"/>
      <c r="F23" s="12"/>
      <c r="G23" s="12"/>
      <c r="H23" s="12"/>
      <c r="I23" s="60">
        <f t="shared" si="1"/>
        <v>0</v>
      </c>
      <c r="J23" s="18">
        <f t="shared" si="0"/>
        <v>0</v>
      </c>
      <c r="K23" s="18">
        <f t="shared" si="2"/>
        <v>0</v>
      </c>
      <c r="L23" s="123"/>
      <c r="M23" s="124"/>
      <c r="N23" s="2"/>
      <c r="O23"/>
    </row>
    <row r="24" spans="1:17" ht="15.75" hidden="1" customHeight="1">
      <c r="A24" s="12"/>
      <c r="B24" s="12" t="s">
        <v>32</v>
      </c>
      <c r="C24" s="12"/>
      <c r="D24" s="12"/>
      <c r="E24" s="12"/>
      <c r="F24" s="12"/>
      <c r="G24" s="12"/>
      <c r="H24" s="12"/>
      <c r="I24" s="60">
        <f t="shared" si="1"/>
        <v>0</v>
      </c>
      <c r="J24" s="18">
        <f t="shared" si="0"/>
        <v>0</v>
      </c>
      <c r="K24" s="18">
        <f t="shared" si="2"/>
        <v>0</v>
      </c>
      <c r="L24" s="123"/>
      <c r="M24" s="124"/>
      <c r="N24" s="2"/>
      <c r="O24"/>
    </row>
    <row r="25" spans="1:17" ht="15.75" hidden="1" customHeight="1">
      <c r="A25" s="12"/>
      <c r="B25" s="12" t="s">
        <v>32</v>
      </c>
      <c r="C25" s="12"/>
      <c r="D25" s="12"/>
      <c r="E25" s="12"/>
      <c r="F25" s="12"/>
      <c r="G25" s="12"/>
      <c r="H25" s="12"/>
      <c r="I25" s="60">
        <f t="shared" si="1"/>
        <v>0</v>
      </c>
      <c r="J25" s="18">
        <f t="shared" si="0"/>
        <v>0</v>
      </c>
      <c r="K25" s="18">
        <f t="shared" si="2"/>
        <v>0</v>
      </c>
      <c r="L25" s="123"/>
      <c r="M25" s="124"/>
      <c r="N25" s="2"/>
      <c r="O25"/>
    </row>
    <row r="26" spans="1:17" ht="15.75" hidden="1" customHeight="1">
      <c r="A26" s="12"/>
      <c r="B26" s="12" t="s">
        <v>32</v>
      </c>
      <c r="C26" s="12"/>
      <c r="D26" s="12"/>
      <c r="E26" s="12"/>
      <c r="F26" s="12"/>
      <c r="G26" s="12"/>
      <c r="H26" s="12"/>
      <c r="I26" s="60">
        <f t="shared" si="1"/>
        <v>0</v>
      </c>
      <c r="J26" s="18">
        <f t="shared" si="0"/>
        <v>0</v>
      </c>
      <c r="K26" s="18">
        <f t="shared" si="2"/>
        <v>0</v>
      </c>
      <c r="L26" s="123"/>
      <c r="M26" s="124"/>
      <c r="N26" s="2"/>
      <c r="O26"/>
    </row>
    <row r="27" spans="1:17" ht="15.75" hidden="1" customHeight="1">
      <c r="A27" s="12"/>
      <c r="B27" s="12" t="s">
        <v>32</v>
      </c>
      <c r="C27" s="12"/>
      <c r="D27" s="12"/>
      <c r="E27" s="12"/>
      <c r="F27" s="12"/>
      <c r="G27" s="12"/>
      <c r="H27" s="12"/>
      <c r="I27" s="60">
        <f t="shared" si="1"/>
        <v>0</v>
      </c>
      <c r="J27" s="18">
        <f t="shared" si="0"/>
        <v>0</v>
      </c>
      <c r="K27" s="18">
        <f t="shared" si="2"/>
        <v>0</v>
      </c>
      <c r="L27" s="123"/>
      <c r="M27" s="124"/>
      <c r="N27" s="2"/>
      <c r="O27"/>
    </row>
    <row r="28" spans="1:17" ht="15.75" hidden="1" customHeight="1">
      <c r="A28" s="12"/>
      <c r="B28" s="12" t="s">
        <v>32</v>
      </c>
      <c r="C28" s="12"/>
      <c r="D28" s="12"/>
      <c r="E28" s="12"/>
      <c r="F28" s="12"/>
      <c r="G28" s="12"/>
      <c r="H28" s="12"/>
      <c r="I28" s="60">
        <f t="shared" si="1"/>
        <v>0</v>
      </c>
      <c r="J28" s="18">
        <f t="shared" si="0"/>
        <v>0</v>
      </c>
      <c r="K28" s="18">
        <f t="shared" si="2"/>
        <v>0</v>
      </c>
      <c r="L28" s="123"/>
      <c r="M28" s="124"/>
      <c r="N28" s="2"/>
      <c r="O28"/>
    </row>
    <row r="29" spans="1:17">
      <c r="A29" s="12"/>
      <c r="B29" s="12"/>
      <c r="C29" s="12"/>
      <c r="D29" s="12"/>
      <c r="E29" s="12"/>
      <c r="F29" s="12"/>
      <c r="G29" s="12"/>
      <c r="H29" s="12"/>
      <c r="I29" s="60"/>
      <c r="J29" s="18"/>
      <c r="K29" s="18"/>
      <c r="L29" s="123"/>
      <c r="M29" s="124"/>
      <c r="N29" s="2"/>
      <c r="O29"/>
    </row>
    <row r="30" spans="1:17">
      <c r="A30" s="19" t="s">
        <v>34</v>
      </c>
      <c r="B30" s="19" t="s">
        <v>153</v>
      </c>
      <c r="C30" s="19"/>
      <c r="D30" s="19"/>
      <c r="E30" s="19"/>
      <c r="F30" s="19"/>
      <c r="G30" s="19"/>
      <c r="H30" s="19"/>
      <c r="I30" s="53"/>
      <c r="J30" s="20"/>
      <c r="K30" s="20">
        <f>SUM(K5:K29)</f>
        <v>0</v>
      </c>
      <c r="L30" s="123"/>
      <c r="M30" s="124"/>
      <c r="N30" s="2"/>
      <c r="O30"/>
      <c r="Q30" t="e">
        <f>leta</f>
        <v>#NAME?</v>
      </c>
    </row>
    <row r="32" spans="1:17" ht="27" customHeight="1">
      <c r="A32" s="119" t="s">
        <v>174</v>
      </c>
      <c r="B32" s="120"/>
      <c r="C32" s="120"/>
      <c r="D32" s="120"/>
      <c r="E32" s="120"/>
      <c r="F32" s="120"/>
      <c r="G32" s="120"/>
      <c r="H32" s="120"/>
      <c r="I32" s="120"/>
      <c r="J32" s="120"/>
      <c r="K32" s="120"/>
      <c r="L32" s="120"/>
      <c r="M32" s="120"/>
      <c r="N32" s="120"/>
      <c r="O32"/>
    </row>
    <row r="33" spans="1:19" s="2" customFormat="1" ht="57" customHeight="1">
      <c r="A33" s="42" t="s">
        <v>53</v>
      </c>
      <c r="B33" s="42" t="s">
        <v>33</v>
      </c>
      <c r="C33" s="42" t="s">
        <v>56</v>
      </c>
      <c r="D33" s="43" t="s">
        <v>8</v>
      </c>
      <c r="E33" s="43" t="s">
        <v>9</v>
      </c>
      <c r="F33" s="43" t="s">
        <v>10</v>
      </c>
      <c r="G33" s="43" t="s">
        <v>11</v>
      </c>
      <c r="H33" s="43" t="s">
        <v>12</v>
      </c>
      <c r="I33" s="44" t="s">
        <v>13</v>
      </c>
      <c r="J33" s="45" t="s">
        <v>27</v>
      </c>
      <c r="K33" s="45" t="s">
        <v>49</v>
      </c>
      <c r="L33" s="42" t="s">
        <v>55</v>
      </c>
      <c r="M33" s="69" t="s">
        <v>151</v>
      </c>
      <c r="N33" s="67" t="s">
        <v>154</v>
      </c>
      <c r="R33" s="2" t="s">
        <v>31</v>
      </c>
      <c r="S33" s="2" t="s">
        <v>109</v>
      </c>
    </row>
    <row r="34" spans="1:19">
      <c r="A34" s="12"/>
      <c r="B34" s="17" t="s">
        <v>32</v>
      </c>
      <c r="C34" s="12"/>
      <c r="D34" s="14"/>
      <c r="E34" s="14"/>
      <c r="F34" s="14"/>
      <c r="G34" s="14"/>
      <c r="H34" s="14"/>
      <c r="I34" s="60">
        <f>SUM(5.33*D34+4.33*E34+2.33*F34+1.33*G34+H34)</f>
        <v>0</v>
      </c>
      <c r="J34" s="18">
        <f t="shared" ref="J34:J61" si="3">VLOOKUP(B34,Q$34:S$38,2,FALSE)</f>
        <v>0</v>
      </c>
      <c r="K34" s="18">
        <f>SUM(I34*J34)</f>
        <v>0</v>
      </c>
      <c r="L34" s="18">
        <f>SUM(K34*1.5004)</f>
        <v>0</v>
      </c>
      <c r="M34" s="66"/>
      <c r="N34" s="13"/>
      <c r="O34"/>
      <c r="Q34" t="s">
        <v>32</v>
      </c>
      <c r="S34">
        <v>0</v>
      </c>
    </row>
    <row r="35" spans="1:19">
      <c r="A35" s="12"/>
      <c r="B35" s="17" t="s">
        <v>32</v>
      </c>
      <c r="C35" s="12"/>
      <c r="D35" s="12"/>
      <c r="E35" s="12"/>
      <c r="F35" s="12"/>
      <c r="G35" s="12"/>
      <c r="H35" s="12"/>
      <c r="I35" s="60">
        <f t="shared" ref="I35:I61" si="4">SUM(5.33*D35+4.33*E35+2.33*F35+1.33*G35+H35)</f>
        <v>0</v>
      </c>
      <c r="J35" s="18">
        <f t="shared" si="3"/>
        <v>0</v>
      </c>
      <c r="K35" s="18">
        <f t="shared" ref="K35:K61" si="5">SUM(I35*J35)</f>
        <v>0</v>
      </c>
      <c r="L35" s="18">
        <f t="shared" ref="L35:L60" si="6">SUM(K35*1.5004)</f>
        <v>0</v>
      </c>
      <c r="M35" s="66"/>
      <c r="N35" s="13"/>
      <c r="O35"/>
      <c r="Q35" s="8" t="s">
        <v>54</v>
      </c>
      <c r="R35">
        <v>185</v>
      </c>
      <c r="S35">
        <v>165</v>
      </c>
    </row>
    <row r="36" spans="1:19">
      <c r="A36" s="12"/>
      <c r="B36" s="17" t="s">
        <v>32</v>
      </c>
      <c r="C36" s="12"/>
      <c r="D36" s="12"/>
      <c r="E36" s="12"/>
      <c r="F36" s="12"/>
      <c r="G36" s="12"/>
      <c r="H36" s="12"/>
      <c r="I36" s="60">
        <f t="shared" si="4"/>
        <v>0</v>
      </c>
      <c r="J36" s="18">
        <f t="shared" si="3"/>
        <v>0</v>
      </c>
      <c r="K36" s="18">
        <f t="shared" si="5"/>
        <v>0</v>
      </c>
      <c r="L36" s="18">
        <f t="shared" si="6"/>
        <v>0</v>
      </c>
      <c r="M36" s="66"/>
      <c r="N36" s="13"/>
      <c r="O36"/>
      <c r="Q36" s="8" t="s">
        <v>28</v>
      </c>
      <c r="R36">
        <v>277</v>
      </c>
      <c r="S36">
        <v>247</v>
      </c>
    </row>
    <row r="37" spans="1:19">
      <c r="A37" s="12"/>
      <c r="B37" s="17" t="s">
        <v>32</v>
      </c>
      <c r="C37" s="12"/>
      <c r="D37" s="12"/>
      <c r="E37" s="12"/>
      <c r="F37" s="12"/>
      <c r="G37" s="12"/>
      <c r="H37" s="12"/>
      <c r="I37" s="60">
        <f t="shared" si="4"/>
        <v>0</v>
      </c>
      <c r="J37" s="18">
        <f t="shared" si="3"/>
        <v>0</v>
      </c>
      <c r="K37" s="18">
        <f>SUM(I37*J37)</f>
        <v>0</v>
      </c>
      <c r="L37" s="18">
        <f t="shared" si="6"/>
        <v>0</v>
      </c>
      <c r="M37" s="66"/>
      <c r="N37" s="13"/>
      <c r="O37"/>
      <c r="Q37" s="8" t="s">
        <v>29</v>
      </c>
      <c r="R37">
        <v>320</v>
      </c>
      <c r="S37">
        <v>285</v>
      </c>
    </row>
    <row r="38" spans="1:19">
      <c r="A38" s="12"/>
      <c r="B38" s="17" t="s">
        <v>32</v>
      </c>
      <c r="C38" s="12"/>
      <c r="D38" s="12"/>
      <c r="E38" s="12"/>
      <c r="F38" s="12"/>
      <c r="G38" s="12"/>
      <c r="H38" s="12"/>
      <c r="I38" s="60">
        <f t="shared" si="4"/>
        <v>0</v>
      </c>
      <c r="J38" s="18">
        <f t="shared" si="3"/>
        <v>0</v>
      </c>
      <c r="K38" s="18">
        <f t="shared" si="5"/>
        <v>0</v>
      </c>
      <c r="L38" s="18">
        <f t="shared" si="6"/>
        <v>0</v>
      </c>
      <c r="M38" s="66"/>
      <c r="N38" s="13"/>
      <c r="O38"/>
      <c r="Q38" s="8" t="s">
        <v>30</v>
      </c>
      <c r="R38">
        <v>415</v>
      </c>
      <c r="S38">
        <v>370</v>
      </c>
    </row>
    <row r="39" spans="1:19">
      <c r="A39" s="12"/>
      <c r="B39" s="17" t="s">
        <v>32</v>
      </c>
      <c r="C39" s="12"/>
      <c r="D39" s="12"/>
      <c r="E39" s="12"/>
      <c r="F39" s="12"/>
      <c r="G39" s="12"/>
      <c r="H39" s="12"/>
      <c r="I39" s="60">
        <f t="shared" si="4"/>
        <v>0</v>
      </c>
      <c r="J39" s="18">
        <f t="shared" si="3"/>
        <v>0</v>
      </c>
      <c r="K39" s="18">
        <f t="shared" si="5"/>
        <v>0</v>
      </c>
      <c r="L39" s="18">
        <f t="shared" si="6"/>
        <v>0</v>
      </c>
      <c r="M39" s="66"/>
      <c r="N39" s="13"/>
      <c r="O39"/>
    </row>
    <row r="40" spans="1:19">
      <c r="A40" s="12"/>
      <c r="B40" s="17" t="s">
        <v>32</v>
      </c>
      <c r="C40" s="12"/>
      <c r="D40" s="12"/>
      <c r="E40" s="12"/>
      <c r="F40" s="12"/>
      <c r="G40" s="12"/>
      <c r="H40" s="12"/>
      <c r="I40" s="60">
        <f t="shared" si="4"/>
        <v>0</v>
      </c>
      <c r="J40" s="18">
        <f t="shared" si="3"/>
        <v>0</v>
      </c>
      <c r="K40" s="18">
        <f t="shared" si="5"/>
        <v>0</v>
      </c>
      <c r="L40" s="18">
        <f t="shared" si="6"/>
        <v>0</v>
      </c>
      <c r="M40" s="66"/>
      <c r="N40" s="13"/>
      <c r="O40"/>
    </row>
    <row r="41" spans="1:19">
      <c r="A41" s="12"/>
      <c r="B41" s="17" t="s">
        <v>32</v>
      </c>
      <c r="C41" s="12"/>
      <c r="D41" s="12"/>
      <c r="E41" s="12"/>
      <c r="F41" s="12"/>
      <c r="G41" s="12"/>
      <c r="H41" s="12"/>
      <c r="I41" s="60">
        <f t="shared" si="4"/>
        <v>0</v>
      </c>
      <c r="J41" s="18">
        <f t="shared" si="3"/>
        <v>0</v>
      </c>
      <c r="K41" s="18">
        <f t="shared" si="5"/>
        <v>0</v>
      </c>
      <c r="L41" s="18">
        <f t="shared" si="6"/>
        <v>0</v>
      </c>
      <c r="M41" s="66"/>
      <c r="N41" s="13"/>
      <c r="O41"/>
    </row>
    <row r="42" spans="1:19">
      <c r="A42" s="12"/>
      <c r="B42" s="17" t="s">
        <v>32</v>
      </c>
      <c r="C42" s="12"/>
      <c r="D42" s="12"/>
      <c r="E42" s="12"/>
      <c r="F42" s="12"/>
      <c r="G42" s="12"/>
      <c r="H42" s="12"/>
      <c r="I42" s="60">
        <f t="shared" si="4"/>
        <v>0</v>
      </c>
      <c r="J42" s="18">
        <f t="shared" si="3"/>
        <v>0</v>
      </c>
      <c r="K42" s="18">
        <f t="shared" si="5"/>
        <v>0</v>
      </c>
      <c r="L42" s="18">
        <f t="shared" si="6"/>
        <v>0</v>
      </c>
      <c r="M42" s="66"/>
      <c r="N42" s="13"/>
      <c r="O42"/>
    </row>
    <row r="43" spans="1:19">
      <c r="A43" s="12"/>
      <c r="B43" s="17" t="s">
        <v>32</v>
      </c>
      <c r="C43" s="12"/>
      <c r="D43" s="12"/>
      <c r="E43" s="12"/>
      <c r="F43" s="12"/>
      <c r="G43" s="12"/>
      <c r="H43" s="12"/>
      <c r="I43" s="60">
        <f t="shared" si="4"/>
        <v>0</v>
      </c>
      <c r="J43" s="18">
        <f t="shared" si="3"/>
        <v>0</v>
      </c>
      <c r="K43" s="18">
        <f t="shared" si="5"/>
        <v>0</v>
      </c>
      <c r="L43" s="18">
        <f t="shared" si="6"/>
        <v>0</v>
      </c>
      <c r="M43" s="66"/>
      <c r="N43" s="13"/>
      <c r="O43"/>
    </row>
    <row r="44" spans="1:19">
      <c r="A44" s="12"/>
      <c r="B44" s="17" t="s">
        <v>32</v>
      </c>
      <c r="C44" s="12"/>
      <c r="D44" s="12"/>
      <c r="E44" s="12"/>
      <c r="F44" s="12"/>
      <c r="G44" s="12"/>
      <c r="H44" s="12"/>
      <c r="I44" s="60">
        <f t="shared" si="4"/>
        <v>0</v>
      </c>
      <c r="J44" s="18">
        <f t="shared" si="3"/>
        <v>0</v>
      </c>
      <c r="K44" s="18">
        <f t="shared" si="5"/>
        <v>0</v>
      </c>
      <c r="L44" s="18">
        <f t="shared" si="6"/>
        <v>0</v>
      </c>
      <c r="M44" s="66"/>
      <c r="N44" s="13"/>
      <c r="O44"/>
    </row>
    <row r="45" spans="1:19" hidden="1">
      <c r="A45" s="12"/>
      <c r="B45" s="17" t="s">
        <v>32</v>
      </c>
      <c r="C45" s="12"/>
      <c r="D45" s="12"/>
      <c r="E45" s="12"/>
      <c r="F45" s="12"/>
      <c r="G45" s="12"/>
      <c r="H45" s="12"/>
      <c r="I45" s="60">
        <f t="shared" si="4"/>
        <v>0</v>
      </c>
      <c r="J45" s="18">
        <f t="shared" si="3"/>
        <v>0</v>
      </c>
      <c r="K45" s="18">
        <f t="shared" si="5"/>
        <v>0</v>
      </c>
      <c r="L45" s="18">
        <f t="shared" si="6"/>
        <v>0</v>
      </c>
      <c r="M45" s="66"/>
      <c r="N45" s="13"/>
      <c r="O45"/>
    </row>
    <row r="46" spans="1:19" hidden="1">
      <c r="A46" s="12"/>
      <c r="B46" s="17" t="s">
        <v>32</v>
      </c>
      <c r="C46" s="12"/>
      <c r="D46" s="12"/>
      <c r="E46" s="12"/>
      <c r="F46" s="12"/>
      <c r="G46" s="12"/>
      <c r="H46" s="12"/>
      <c r="I46" s="60">
        <f t="shared" si="4"/>
        <v>0</v>
      </c>
      <c r="J46" s="18">
        <f t="shared" si="3"/>
        <v>0</v>
      </c>
      <c r="K46" s="18">
        <f t="shared" si="5"/>
        <v>0</v>
      </c>
      <c r="L46" s="18">
        <f t="shared" si="6"/>
        <v>0</v>
      </c>
      <c r="N46" s="13"/>
      <c r="O46"/>
    </row>
    <row r="47" spans="1:19" hidden="1">
      <c r="A47" s="12"/>
      <c r="B47" s="17" t="s">
        <v>32</v>
      </c>
      <c r="C47" s="12"/>
      <c r="D47" s="12"/>
      <c r="E47" s="12"/>
      <c r="F47" s="12"/>
      <c r="G47" s="12"/>
      <c r="H47" s="12"/>
      <c r="I47" s="60">
        <f t="shared" si="4"/>
        <v>0</v>
      </c>
      <c r="J47" s="18">
        <f t="shared" si="3"/>
        <v>0</v>
      </c>
      <c r="K47" s="18">
        <f t="shared" si="5"/>
        <v>0</v>
      </c>
      <c r="L47" s="18">
        <f t="shared" si="6"/>
        <v>0</v>
      </c>
      <c r="N47" s="13"/>
      <c r="O47"/>
    </row>
    <row r="48" spans="1:19" hidden="1">
      <c r="A48" s="12"/>
      <c r="B48" s="17" t="s">
        <v>32</v>
      </c>
      <c r="C48" s="12"/>
      <c r="D48" s="12"/>
      <c r="E48" s="12"/>
      <c r="F48" s="12"/>
      <c r="G48" s="12"/>
      <c r="H48" s="12"/>
      <c r="I48" s="60">
        <f t="shared" si="4"/>
        <v>0</v>
      </c>
      <c r="J48" s="18">
        <f t="shared" si="3"/>
        <v>0</v>
      </c>
      <c r="K48" s="18">
        <f t="shared" si="5"/>
        <v>0</v>
      </c>
      <c r="L48" s="18">
        <f t="shared" si="6"/>
        <v>0</v>
      </c>
      <c r="N48" s="13"/>
      <c r="O48"/>
    </row>
    <row r="49" spans="1:15" hidden="1">
      <c r="A49" s="12"/>
      <c r="B49" s="17" t="s">
        <v>32</v>
      </c>
      <c r="C49" s="12"/>
      <c r="D49" s="12"/>
      <c r="E49" s="12"/>
      <c r="F49" s="12"/>
      <c r="G49" s="12"/>
      <c r="H49" s="12"/>
      <c r="I49" s="60">
        <f t="shared" si="4"/>
        <v>0</v>
      </c>
      <c r="J49" s="18">
        <f t="shared" si="3"/>
        <v>0</v>
      </c>
      <c r="K49" s="18">
        <f t="shared" si="5"/>
        <v>0</v>
      </c>
      <c r="L49" s="18">
        <f t="shared" si="6"/>
        <v>0</v>
      </c>
      <c r="N49" s="13"/>
      <c r="O49"/>
    </row>
    <row r="50" spans="1:15" hidden="1">
      <c r="A50" s="12"/>
      <c r="B50" s="17" t="s">
        <v>32</v>
      </c>
      <c r="C50" s="12"/>
      <c r="D50" s="12"/>
      <c r="E50" s="12"/>
      <c r="F50" s="12"/>
      <c r="G50" s="12"/>
      <c r="H50" s="12"/>
      <c r="I50" s="60">
        <f t="shared" si="4"/>
        <v>0</v>
      </c>
      <c r="J50" s="18">
        <f t="shared" si="3"/>
        <v>0</v>
      </c>
      <c r="K50" s="18">
        <f t="shared" si="5"/>
        <v>0</v>
      </c>
      <c r="L50" s="18">
        <f t="shared" si="6"/>
        <v>0</v>
      </c>
      <c r="N50" s="13"/>
      <c r="O50"/>
    </row>
    <row r="51" spans="1:15" hidden="1">
      <c r="A51" s="12"/>
      <c r="B51" s="17" t="s">
        <v>32</v>
      </c>
      <c r="C51" s="12"/>
      <c r="D51" s="12"/>
      <c r="E51" s="12"/>
      <c r="F51" s="12"/>
      <c r="G51" s="12"/>
      <c r="H51" s="12"/>
      <c r="I51" s="60">
        <f t="shared" si="4"/>
        <v>0</v>
      </c>
      <c r="J51" s="18">
        <f t="shared" si="3"/>
        <v>0</v>
      </c>
      <c r="K51" s="18">
        <f t="shared" si="5"/>
        <v>0</v>
      </c>
      <c r="L51" s="18">
        <f t="shared" si="6"/>
        <v>0</v>
      </c>
      <c r="N51" s="13"/>
      <c r="O51"/>
    </row>
    <row r="52" spans="1:15" hidden="1">
      <c r="A52" s="12"/>
      <c r="B52" s="17" t="s">
        <v>32</v>
      </c>
      <c r="C52" s="12"/>
      <c r="D52" s="12"/>
      <c r="E52" s="12"/>
      <c r="F52" s="12"/>
      <c r="G52" s="12"/>
      <c r="H52" s="12"/>
      <c r="I52" s="60">
        <f t="shared" si="4"/>
        <v>0</v>
      </c>
      <c r="J52" s="18">
        <f t="shared" si="3"/>
        <v>0</v>
      </c>
      <c r="K52" s="18">
        <f t="shared" si="5"/>
        <v>0</v>
      </c>
      <c r="L52" s="18">
        <f t="shared" si="6"/>
        <v>0</v>
      </c>
      <c r="N52" s="13"/>
      <c r="O52"/>
    </row>
    <row r="53" spans="1:15" hidden="1">
      <c r="A53" s="12"/>
      <c r="B53" s="17" t="s">
        <v>32</v>
      </c>
      <c r="C53" s="12"/>
      <c r="D53" s="12"/>
      <c r="E53" s="12"/>
      <c r="F53" s="12"/>
      <c r="G53" s="12"/>
      <c r="H53" s="12"/>
      <c r="I53" s="60">
        <f t="shared" si="4"/>
        <v>0</v>
      </c>
      <c r="J53" s="18">
        <f t="shared" si="3"/>
        <v>0</v>
      </c>
      <c r="K53" s="18">
        <f t="shared" si="5"/>
        <v>0</v>
      </c>
      <c r="L53" s="18">
        <f t="shared" si="6"/>
        <v>0</v>
      </c>
      <c r="N53" s="13"/>
      <c r="O53"/>
    </row>
    <row r="54" spans="1:15" hidden="1">
      <c r="A54" s="12"/>
      <c r="B54" s="17" t="s">
        <v>32</v>
      </c>
      <c r="C54" s="12"/>
      <c r="D54" s="12"/>
      <c r="E54" s="12"/>
      <c r="F54" s="12"/>
      <c r="G54" s="12"/>
      <c r="H54" s="12"/>
      <c r="I54" s="60">
        <f t="shared" si="4"/>
        <v>0</v>
      </c>
      <c r="J54" s="18">
        <f t="shared" si="3"/>
        <v>0</v>
      </c>
      <c r="K54" s="18">
        <f t="shared" si="5"/>
        <v>0</v>
      </c>
      <c r="L54" s="18">
        <f t="shared" si="6"/>
        <v>0</v>
      </c>
      <c r="N54" s="13"/>
      <c r="O54"/>
    </row>
    <row r="55" spans="1:15" hidden="1">
      <c r="A55" s="12"/>
      <c r="B55" s="17" t="s">
        <v>32</v>
      </c>
      <c r="C55" s="12"/>
      <c r="D55" s="12"/>
      <c r="E55" s="12"/>
      <c r="F55" s="12"/>
      <c r="G55" s="12"/>
      <c r="H55" s="12"/>
      <c r="I55" s="60">
        <f t="shared" si="4"/>
        <v>0</v>
      </c>
      <c r="J55" s="18">
        <f t="shared" si="3"/>
        <v>0</v>
      </c>
      <c r="K55" s="18">
        <f t="shared" si="5"/>
        <v>0</v>
      </c>
      <c r="L55" s="18">
        <f t="shared" si="6"/>
        <v>0</v>
      </c>
      <c r="N55" s="13"/>
      <c r="O55"/>
    </row>
    <row r="56" spans="1:15" hidden="1">
      <c r="A56" s="12"/>
      <c r="B56" s="17" t="s">
        <v>32</v>
      </c>
      <c r="C56" s="12"/>
      <c r="D56" s="12"/>
      <c r="E56" s="12"/>
      <c r="F56" s="12"/>
      <c r="G56" s="12"/>
      <c r="H56" s="12"/>
      <c r="I56" s="60">
        <f t="shared" si="4"/>
        <v>0</v>
      </c>
      <c r="J56" s="18">
        <f t="shared" si="3"/>
        <v>0</v>
      </c>
      <c r="K56" s="18">
        <f t="shared" si="5"/>
        <v>0</v>
      </c>
      <c r="L56" s="18">
        <f t="shared" si="6"/>
        <v>0</v>
      </c>
      <c r="N56" s="13"/>
      <c r="O56"/>
    </row>
    <row r="57" spans="1:15" hidden="1">
      <c r="A57" s="12"/>
      <c r="B57" s="17" t="s">
        <v>32</v>
      </c>
      <c r="C57" s="12"/>
      <c r="D57" s="12"/>
      <c r="E57" s="12"/>
      <c r="F57" s="12"/>
      <c r="G57" s="12"/>
      <c r="H57" s="12"/>
      <c r="I57" s="60">
        <f t="shared" si="4"/>
        <v>0</v>
      </c>
      <c r="J57" s="18">
        <f t="shared" si="3"/>
        <v>0</v>
      </c>
      <c r="K57" s="18">
        <f t="shared" si="5"/>
        <v>0</v>
      </c>
      <c r="L57" s="18">
        <f t="shared" si="6"/>
        <v>0</v>
      </c>
      <c r="N57" s="13"/>
      <c r="O57"/>
    </row>
    <row r="58" spans="1:15" hidden="1">
      <c r="A58" s="12"/>
      <c r="B58" s="17" t="s">
        <v>32</v>
      </c>
      <c r="C58" s="12"/>
      <c r="D58" s="12"/>
      <c r="E58" s="12"/>
      <c r="F58" s="12"/>
      <c r="G58" s="12"/>
      <c r="H58" s="12"/>
      <c r="I58" s="60">
        <f t="shared" si="4"/>
        <v>0</v>
      </c>
      <c r="J58" s="18">
        <f t="shared" si="3"/>
        <v>0</v>
      </c>
      <c r="K58" s="18">
        <f t="shared" si="5"/>
        <v>0</v>
      </c>
      <c r="L58" s="18">
        <f t="shared" si="6"/>
        <v>0</v>
      </c>
      <c r="N58" s="13"/>
      <c r="O58"/>
    </row>
    <row r="59" spans="1:15" hidden="1">
      <c r="A59" s="12"/>
      <c r="B59" s="17" t="s">
        <v>32</v>
      </c>
      <c r="C59" s="12"/>
      <c r="D59" s="12"/>
      <c r="E59" s="12"/>
      <c r="F59" s="12"/>
      <c r="G59" s="12"/>
      <c r="H59" s="12"/>
      <c r="I59" s="60">
        <f t="shared" si="4"/>
        <v>0</v>
      </c>
      <c r="J59" s="18">
        <f t="shared" si="3"/>
        <v>0</v>
      </c>
      <c r="K59" s="18">
        <f t="shared" si="5"/>
        <v>0</v>
      </c>
      <c r="L59" s="18">
        <f t="shared" si="6"/>
        <v>0</v>
      </c>
      <c r="N59" s="13"/>
      <c r="O59"/>
    </row>
    <row r="60" spans="1:15" hidden="1">
      <c r="A60" s="12"/>
      <c r="B60" s="17" t="s">
        <v>32</v>
      </c>
      <c r="C60" s="12"/>
      <c r="D60" s="12"/>
      <c r="E60" s="12"/>
      <c r="F60" s="12"/>
      <c r="G60" s="12"/>
      <c r="H60" s="12"/>
      <c r="I60" s="60">
        <f t="shared" si="4"/>
        <v>0</v>
      </c>
      <c r="J60" s="18">
        <f t="shared" si="3"/>
        <v>0</v>
      </c>
      <c r="K60" s="18">
        <f t="shared" si="5"/>
        <v>0</v>
      </c>
      <c r="L60" s="18">
        <f t="shared" si="6"/>
        <v>0</v>
      </c>
      <c r="N60" s="13"/>
      <c r="O60"/>
    </row>
    <row r="61" spans="1:15" hidden="1">
      <c r="A61" s="46"/>
      <c r="B61" s="47" t="s">
        <v>32</v>
      </c>
      <c r="C61" s="46"/>
      <c r="D61" s="46"/>
      <c r="E61" s="46"/>
      <c r="F61" s="46"/>
      <c r="G61" s="46"/>
      <c r="H61" s="46"/>
      <c r="I61" s="62">
        <f t="shared" si="4"/>
        <v>0</v>
      </c>
      <c r="J61" s="48">
        <f t="shared" si="3"/>
        <v>0</v>
      </c>
      <c r="K61" s="48">
        <f t="shared" si="5"/>
        <v>0</v>
      </c>
      <c r="L61" s="18">
        <f>SUM(K61*1.5004)</f>
        <v>0</v>
      </c>
      <c r="N61" s="13"/>
      <c r="O61"/>
    </row>
    <row r="62" spans="1:15">
      <c r="A62" s="12"/>
      <c r="B62" s="12"/>
      <c r="C62" s="12"/>
      <c r="D62" s="12"/>
      <c r="E62" s="12"/>
      <c r="F62" s="12"/>
      <c r="G62" s="12"/>
      <c r="H62" s="12"/>
      <c r="I62" s="60"/>
      <c r="J62" s="18"/>
      <c r="K62" s="18"/>
      <c r="L62" s="12"/>
      <c r="M62" s="66"/>
      <c r="N62" s="13"/>
      <c r="O62"/>
    </row>
    <row r="63" spans="1:15">
      <c r="A63" s="19" t="s">
        <v>34</v>
      </c>
      <c r="B63" s="19" t="s">
        <v>153</v>
      </c>
      <c r="C63" s="12"/>
      <c r="D63" s="12"/>
      <c r="E63" s="12"/>
      <c r="F63" s="12"/>
      <c r="G63" s="12"/>
      <c r="H63" s="12"/>
      <c r="I63" s="12"/>
      <c r="J63" s="18"/>
      <c r="K63" s="18"/>
      <c r="L63" s="18">
        <f>SUM(L34:L62)</f>
        <v>0</v>
      </c>
      <c r="M63" s="66"/>
      <c r="N63" s="13"/>
      <c r="O63"/>
    </row>
    <row r="66" spans="1:14">
      <c r="A66" s="95" t="s">
        <v>129</v>
      </c>
      <c r="B66" s="95"/>
      <c r="C66" s="95"/>
      <c r="E66" s="95" t="s">
        <v>155</v>
      </c>
      <c r="F66" s="95"/>
      <c r="G66" s="95"/>
      <c r="H66" s="95"/>
      <c r="I66" s="95"/>
      <c r="J66" s="95"/>
      <c r="K66" s="95"/>
      <c r="L66" s="95"/>
      <c r="M66" s="95"/>
      <c r="N66" s="95"/>
    </row>
    <row r="67" spans="1:14">
      <c r="A67" s="95"/>
      <c r="B67" s="95"/>
      <c r="C67" s="95"/>
      <c r="E67" s="95"/>
      <c r="F67" s="95"/>
      <c r="G67" s="95"/>
      <c r="H67" s="95"/>
      <c r="I67" s="95"/>
      <c r="J67" s="95"/>
      <c r="K67" s="95"/>
      <c r="L67" s="95"/>
      <c r="M67" s="95"/>
      <c r="N67" s="95"/>
    </row>
    <row r="68" spans="1:14">
      <c r="A68" s="95"/>
      <c r="B68" s="95"/>
      <c r="C68" s="95"/>
      <c r="E68" s="95"/>
      <c r="F68" s="95"/>
      <c r="G68" s="95"/>
      <c r="H68" s="95"/>
      <c r="I68" s="95"/>
      <c r="J68" s="95"/>
      <c r="K68" s="95"/>
      <c r="L68" s="95"/>
      <c r="M68" s="95"/>
      <c r="N68" s="95"/>
    </row>
    <row r="69" spans="1:14">
      <c r="A69" s="95"/>
      <c r="B69" s="95"/>
      <c r="C69" s="95"/>
      <c r="E69" s="95"/>
      <c r="F69" s="95"/>
      <c r="G69" s="95"/>
      <c r="H69" s="95"/>
      <c r="I69" s="95"/>
      <c r="J69" s="95"/>
      <c r="K69" s="95"/>
      <c r="L69" s="95"/>
      <c r="M69" s="95"/>
      <c r="N69" s="95"/>
    </row>
    <row r="70" spans="1:14">
      <c r="A70" s="95"/>
      <c r="B70" s="95"/>
      <c r="C70" s="95"/>
      <c r="E70" s="95"/>
      <c r="F70" s="95"/>
      <c r="G70" s="95"/>
      <c r="H70" s="95"/>
      <c r="I70" s="95"/>
      <c r="J70" s="95"/>
      <c r="K70" s="95"/>
      <c r="L70" s="95"/>
      <c r="M70" s="95"/>
      <c r="N70" s="95"/>
    </row>
    <row r="71" spans="1:14">
      <c r="A71" s="95"/>
      <c r="B71" s="95"/>
      <c r="C71" s="95"/>
      <c r="E71" s="95"/>
      <c r="F71" s="95"/>
      <c r="G71" s="95"/>
      <c r="H71" s="95"/>
      <c r="I71" s="95"/>
      <c r="J71" s="95"/>
      <c r="K71" s="95"/>
      <c r="L71" s="95"/>
      <c r="M71" s="95"/>
      <c r="N71" s="95"/>
    </row>
    <row r="72" spans="1:14">
      <c r="A72" s="95"/>
      <c r="B72" s="95"/>
      <c r="C72" s="95"/>
      <c r="E72" s="95"/>
      <c r="F72" s="95"/>
      <c r="G72" s="95"/>
      <c r="H72" s="95"/>
      <c r="I72" s="95"/>
      <c r="J72" s="95"/>
      <c r="K72" s="95"/>
      <c r="L72" s="95"/>
      <c r="M72" s="95"/>
      <c r="N72" s="95"/>
    </row>
    <row r="73" spans="1:14">
      <c r="A73" s="95"/>
      <c r="B73" s="95"/>
      <c r="C73" s="95"/>
      <c r="E73" s="95"/>
      <c r="F73" s="95"/>
      <c r="G73" s="95"/>
      <c r="H73" s="95"/>
      <c r="I73" s="95"/>
      <c r="J73" s="95"/>
      <c r="K73" s="95"/>
      <c r="L73" s="95"/>
      <c r="M73" s="95"/>
      <c r="N73" s="95"/>
    </row>
    <row r="74" spans="1:14" ht="15" hidden="1" customHeight="1">
      <c r="A74" s="95"/>
      <c r="B74" s="95"/>
      <c r="C74" s="95"/>
      <c r="E74" s="95"/>
      <c r="F74" s="95"/>
      <c r="G74" s="95"/>
      <c r="H74" s="95"/>
      <c r="I74" s="95"/>
      <c r="J74" s="95"/>
      <c r="K74" s="95"/>
      <c r="L74" s="95"/>
      <c r="M74" s="95"/>
      <c r="N74" s="95"/>
    </row>
    <row r="75" spans="1:14" ht="15" hidden="1" customHeight="1">
      <c r="A75" s="95"/>
      <c r="B75" s="95"/>
      <c r="C75" s="95"/>
      <c r="E75" s="95"/>
      <c r="F75" s="95"/>
      <c r="G75" s="95"/>
      <c r="H75" s="95"/>
      <c r="I75" s="95"/>
      <c r="J75" s="95"/>
      <c r="K75" s="95"/>
      <c r="L75" s="95"/>
      <c r="M75" s="95"/>
      <c r="N75" s="95"/>
    </row>
    <row r="76" spans="1:14" ht="15" hidden="1" customHeight="1">
      <c r="A76" s="95"/>
      <c r="B76" s="95"/>
      <c r="C76" s="95"/>
      <c r="E76" s="95"/>
      <c r="F76" s="95"/>
      <c r="G76" s="95"/>
      <c r="H76" s="95"/>
      <c r="I76" s="95"/>
      <c r="J76" s="95"/>
      <c r="K76" s="95"/>
      <c r="L76" s="95"/>
      <c r="M76" s="95"/>
      <c r="N76" s="95"/>
    </row>
    <row r="77" spans="1:14">
      <c r="A77" s="95"/>
      <c r="B77" s="95"/>
      <c r="C77" s="95"/>
      <c r="E77" s="95"/>
      <c r="F77" s="95"/>
      <c r="G77" s="95"/>
      <c r="H77" s="95"/>
      <c r="I77" s="95"/>
      <c r="J77" s="95"/>
      <c r="K77" s="95"/>
      <c r="L77" s="95"/>
      <c r="M77" s="95"/>
      <c r="N77" s="95"/>
    </row>
    <row r="78" spans="1:14" ht="15" customHeight="1">
      <c r="A78" s="63"/>
      <c r="B78" s="63"/>
      <c r="C78" s="63"/>
    </row>
    <row r="79" spans="1:14">
      <c r="A79" s="63"/>
      <c r="B79" s="63"/>
      <c r="C79" s="63"/>
    </row>
    <row r="80" spans="1:14">
      <c r="A80" s="63"/>
      <c r="B80" s="63"/>
      <c r="C80" s="63"/>
    </row>
    <row r="81" spans="1:3">
      <c r="A81" s="63"/>
      <c r="B81" s="63"/>
      <c r="C81" s="63"/>
    </row>
    <row r="82" spans="1:3">
      <c r="A82" s="63"/>
      <c r="B82" s="63"/>
      <c r="C82" s="63"/>
    </row>
    <row r="83" spans="1:3">
      <c r="A83" s="63"/>
      <c r="B83" s="63"/>
      <c r="C83" s="63"/>
    </row>
    <row r="84" spans="1:3">
      <c r="A84" s="63"/>
      <c r="B84" s="63"/>
      <c r="C84" s="63"/>
    </row>
    <row r="85" spans="1:3">
      <c r="A85" s="63"/>
      <c r="B85" s="63"/>
      <c r="C85" s="63"/>
    </row>
    <row r="86" spans="1:3">
      <c r="A86" s="63"/>
      <c r="B86" s="63"/>
      <c r="C86" s="63"/>
    </row>
    <row r="87" spans="1:3">
      <c r="A87" s="63"/>
      <c r="B87" s="63"/>
      <c r="C87" s="63"/>
    </row>
    <row r="88" spans="1:3">
      <c r="A88" s="63"/>
      <c r="B88" s="63"/>
      <c r="C88" s="63"/>
    </row>
    <row r="89" spans="1:3">
      <c r="A89" s="63"/>
      <c r="B89" s="63"/>
      <c r="C89" s="63"/>
    </row>
  </sheetData>
  <dataConsolidate>
    <dataRefs count="1">
      <dataRef ref="Q5:S9" sheet="Ers ej GU-konterad personal"/>
    </dataRefs>
  </dataConsolidate>
  <mergeCells count="32">
    <mergeCell ref="L30:M30"/>
    <mergeCell ref="L20:M20"/>
    <mergeCell ref="L21:M21"/>
    <mergeCell ref="L22:M22"/>
    <mergeCell ref="L23:M23"/>
    <mergeCell ref="L24:M24"/>
    <mergeCell ref="L19:M19"/>
    <mergeCell ref="L26:M26"/>
    <mergeCell ref="L27:M27"/>
    <mergeCell ref="L28:M28"/>
    <mergeCell ref="L29:M29"/>
    <mergeCell ref="L14:M14"/>
    <mergeCell ref="L15:M15"/>
    <mergeCell ref="L16:M16"/>
    <mergeCell ref="L17:M17"/>
    <mergeCell ref="L18:M18"/>
    <mergeCell ref="A66:C77"/>
    <mergeCell ref="A1:I1"/>
    <mergeCell ref="K1:L1"/>
    <mergeCell ref="A32:N32"/>
    <mergeCell ref="E66:N77"/>
    <mergeCell ref="L4:M4"/>
    <mergeCell ref="L5:M5"/>
    <mergeCell ref="L6:M6"/>
    <mergeCell ref="L7:M7"/>
    <mergeCell ref="L8:M8"/>
    <mergeCell ref="L9:M9"/>
    <mergeCell ref="L10:M10"/>
    <mergeCell ref="L11:M11"/>
    <mergeCell ref="L12:M12"/>
    <mergeCell ref="L13:M13"/>
    <mergeCell ref="L25:M25"/>
  </mergeCells>
  <phoneticPr fontId="2" type="noConversion"/>
  <dataValidations count="2">
    <dataValidation type="list" allowBlank="1" showInputMessage="1" showErrorMessage="1" sqref="B34:B61" xr:uid="{00000000-0002-0000-0300-000000000000}">
      <formula1>Arvodeskategorier</formula1>
    </dataValidation>
    <dataValidation type="list" allowBlank="1" showInputMessage="1" showErrorMessage="1" sqref="B5:B28" xr:uid="{00000000-0002-0000-0300-000001000000}">
      <formula1>Tjänstekategori</formula1>
    </dataValidation>
  </dataValidations>
  <pageMargins left="0.75000000000000011" right="0.75000000000000011" top="1" bottom="1" header="0.5" footer="0.5"/>
  <pageSetup paperSize="9" scale="51"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9"/>
  <sheetViews>
    <sheetView zoomScale="80" zoomScaleNormal="80" workbookViewId="0">
      <selection activeCell="C1" sqref="C1"/>
    </sheetView>
  </sheetViews>
  <sheetFormatPr defaultColWidth="11" defaultRowHeight="15.5"/>
  <cols>
    <col min="1" max="1" width="36.83203125" customWidth="1"/>
    <col min="2" max="2" width="14.58203125" style="5" customWidth="1"/>
    <col min="3" max="3" width="47.08203125" customWidth="1"/>
  </cols>
  <sheetData>
    <row r="1" spans="1:4" ht="30" customHeight="1">
      <c r="A1" s="102" t="s">
        <v>35</v>
      </c>
      <c r="B1" s="103"/>
      <c r="C1" s="30" t="s">
        <v>47</v>
      </c>
      <c r="D1" s="29"/>
    </row>
    <row r="2" spans="1:4" ht="57" customHeight="1">
      <c r="A2" s="13" t="s">
        <v>39</v>
      </c>
      <c r="B2" s="18"/>
      <c r="C2" s="12" t="s">
        <v>46</v>
      </c>
    </row>
    <row r="3" spans="1:4">
      <c r="A3" s="19" t="s">
        <v>36</v>
      </c>
      <c r="B3" s="20" t="s">
        <v>37</v>
      </c>
      <c r="C3" s="12"/>
    </row>
    <row r="4" spans="1:4">
      <c r="A4" s="12"/>
      <c r="B4" s="76"/>
      <c r="C4" s="12"/>
    </row>
    <row r="5" spans="1:4">
      <c r="A5" s="12"/>
      <c r="B5" s="18"/>
      <c r="C5" s="12"/>
    </row>
    <row r="6" spans="1:4">
      <c r="A6" s="12"/>
      <c r="B6" s="18"/>
      <c r="C6" s="12"/>
    </row>
    <row r="7" spans="1:4">
      <c r="A7" s="12"/>
      <c r="B7" s="18"/>
      <c r="C7" s="12"/>
    </row>
    <row r="8" spans="1:4">
      <c r="A8" s="12"/>
      <c r="B8" s="18"/>
      <c r="C8" s="12"/>
    </row>
    <row r="9" spans="1:4">
      <c r="A9" s="12"/>
      <c r="B9" s="18"/>
      <c r="C9" s="12"/>
    </row>
    <row r="10" spans="1:4">
      <c r="A10" s="12"/>
      <c r="B10" s="18"/>
      <c r="C10" s="12"/>
    </row>
    <row r="11" spans="1:4">
      <c r="A11" s="12"/>
      <c r="B11" s="18"/>
      <c r="C11" s="12"/>
    </row>
    <row r="12" spans="1:4">
      <c r="A12" s="12"/>
      <c r="B12" s="18"/>
      <c r="C12" s="12"/>
    </row>
    <row r="13" spans="1:4">
      <c r="A13" s="12"/>
      <c r="B13" s="18"/>
      <c r="C13" s="12"/>
    </row>
    <row r="14" spans="1:4">
      <c r="A14" s="12"/>
      <c r="B14" s="18"/>
      <c r="C14" s="12"/>
    </row>
    <row r="15" spans="1:4">
      <c r="A15" s="12"/>
      <c r="B15" s="18"/>
      <c r="C15" s="12"/>
    </row>
    <row r="16" spans="1:4">
      <c r="A16" s="12"/>
      <c r="B16" s="18"/>
      <c r="C16" s="12"/>
    </row>
    <row r="17" spans="1:3">
      <c r="A17" s="12"/>
      <c r="B17" s="18"/>
      <c r="C17" s="12"/>
    </row>
    <row r="18" spans="1:3">
      <c r="A18" s="12"/>
      <c r="B18" s="18"/>
      <c r="C18" s="12"/>
    </row>
    <row r="19" spans="1:3">
      <c r="A19" s="12"/>
      <c r="B19" s="18"/>
      <c r="C19" s="12"/>
    </row>
    <row r="20" spans="1:3">
      <c r="A20" s="12"/>
      <c r="B20" s="18"/>
      <c r="C20" s="12"/>
    </row>
    <row r="21" spans="1:3">
      <c r="A21" s="19" t="s">
        <v>38</v>
      </c>
      <c r="B21" s="18">
        <f>SUM(B4:B20)</f>
        <v>0</v>
      </c>
      <c r="C21" s="12"/>
    </row>
    <row r="23" spans="1:3">
      <c r="A23" s="95" t="s">
        <v>117</v>
      </c>
      <c r="B23" s="95"/>
    </row>
    <row r="24" spans="1:3">
      <c r="A24" s="95"/>
      <c r="B24" s="95"/>
    </row>
    <row r="25" spans="1:3">
      <c r="A25" s="95"/>
      <c r="B25" s="95"/>
    </row>
    <row r="26" spans="1:3">
      <c r="A26" s="95"/>
      <c r="B26" s="95"/>
    </row>
    <row r="27" spans="1:3">
      <c r="A27" s="95"/>
      <c r="B27" s="95"/>
    </row>
    <row r="28" spans="1:3">
      <c r="A28" s="95"/>
      <c r="B28" s="95"/>
    </row>
    <row r="29" spans="1:3" ht="30" customHeight="1">
      <c r="A29" s="95"/>
      <c r="B29" s="95"/>
    </row>
  </sheetData>
  <mergeCells count="2">
    <mergeCell ref="A23:B29"/>
    <mergeCell ref="A1:B1"/>
  </mergeCells>
  <phoneticPr fontId="2" type="noConversion"/>
  <pageMargins left="0.75000000000000011" right="0.75000000000000011" top="1" bottom="1" header="0.5" footer="0.5"/>
  <pageSetup paperSize="9" scale="88" orientation="landscape" horizontalDpi="4294967292" verticalDpi="429496729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9 H F T U j C Y 1 N 2 n A A A A + A A A A B I A H A B D b 2 5 m a W c v U G F j a 2 F n Z S 5 4 b W w g o h g A K K A U A A A A A A A A A A A A A A A A A A A A A A A A A A A A h Y 8 x D o I w G E a v Q r r T 0 q p E y U 8 Z j J s k J i T G t Y E K j V A M L Z S 7 O X g k r y C J o m 6 O 3 8 s b 3 v e 4 3 S E Z m 9 o b Z G d U q 2 N E c Y A 8 q f O 2 U L q M U W / P / h o l H A 4 i v 4 h S e p O s T T S a I k a V t d e I E O c c d g v c d i V h Q U D J K d 1 n e S U b g T 6 y + i / 7 S h s r d C 4 R h + M r h j M c U r y i G 4 a X I Q U y Y 0 i V / i p s K s Y B k B 8 I 2 7 6 2 f S e 5 G f x s B 2 S e Q N 4 v + B N Q S w M E F A A C A A g A 9 H F T 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R x U 1 I o i k e 4 D g A A A B E A A A A T A B w A R m 9 y b X V s Y X M v U 2 V j d G l v b j E u b S C i G A A o o B Q A A A A A A A A A A A A A A A A A A A A A A A A A A A A r T k 0 u y c z P U w i G 0 I b W A F B L A Q I t A B Q A A g A I A P R x U 1 I w m N T d p w A A A P g A A A A S A A A A A A A A A A A A A A A A A A A A A A B D b 2 5 m a W c v U G F j a 2 F n Z S 5 4 b W x Q S w E C L Q A U A A I A C A D 0 c V N S D 8 r p q 6 Q A A A D p A A A A E w A A A A A A A A A A A A A A A A D z A A A A W 0 N v b n R l b n R f V H l w Z X N d L n h t b F B L A Q I t A B Q A A g A I A P R x U 1 I 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j W h y N G Z c t Q a Z w s v 2 s i n Q e A A A A A A I A A A A A A A N m A A D A A A A A E A A A A E o Z 2 a j y S g 0 l T e h 9 m Q T h 5 H Y A A A A A B I A A A K A A A A A Q A A A A t Q u q a D j a m H M m Y q 4 a M 3 V D j V A A A A B E r C F U U N 5 B E / s V 0 r C w 4 B W 9 L f q I W B v 7 C d r 7 s t l A 5 j J + w X G L / g 3 J O T T w M N a x U W c L V t D j 1 q x n o X 3 X + E w 6 R u O 3 A t w M 6 o K y 9 z A 0 f 8 4 z g F g 6 W T O Z T h Q A A A D E c Q y d T L v n Z p n s h U L d H v 8 t p e G 7 1 A = = < / D a t a M a s h u p > 
</file>

<file path=customXml/itemProps1.xml><?xml version="1.0" encoding="utf-8"?>
<ds:datastoreItem xmlns:ds="http://schemas.openxmlformats.org/officeDocument/2006/customXml" ds:itemID="{D4FD716A-1E48-4420-9D6C-0250C88E719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27</vt:i4>
      </vt:variant>
    </vt:vector>
  </HeadingPairs>
  <TitlesOfParts>
    <vt:vector size="32" baseType="lpstr">
      <vt:lpstr>Kursbudget</vt:lpstr>
      <vt:lpstr>Ers GU-konterad pers (ej dokt)</vt:lpstr>
      <vt:lpstr>Ers institutionens doktorander</vt:lpstr>
      <vt:lpstr>Ers ej GU-konterad personal</vt:lpstr>
      <vt:lpstr>Driftskostnader</vt:lpstr>
      <vt:lpstr>Arvodeskategori</vt:lpstr>
      <vt:lpstr>Arvodeskategorier</vt:lpstr>
      <vt:lpstr>'Ers institutionens doktorander'!Enhet</vt:lpstr>
      <vt:lpstr>Enhet</vt:lpstr>
      <vt:lpstr>'Ers institutionens doktorander'!Enheter</vt:lpstr>
      <vt:lpstr>Enheter</vt:lpstr>
      <vt:lpstr>Kurslista</vt:lpstr>
      <vt:lpstr>Kurslistan</vt:lpstr>
      <vt:lpstr>'Ers institutionens doktorander'!Lärarkategori</vt:lpstr>
      <vt:lpstr>Lärarkategori</vt:lpstr>
      <vt:lpstr>'Ers institutionens doktorander'!Lärarkategorier</vt:lpstr>
      <vt:lpstr>Lärarkategorier</vt:lpstr>
      <vt:lpstr>'Ers institutionens doktorander'!Namn</vt:lpstr>
      <vt:lpstr>Namn</vt:lpstr>
      <vt:lpstr>'Ers institutionens doktorander'!Namnlista</vt:lpstr>
      <vt:lpstr>Namnlista</vt:lpstr>
      <vt:lpstr>'Ers institutionens doktorander'!perskategori</vt:lpstr>
      <vt:lpstr>perskategori</vt:lpstr>
      <vt:lpstr>'Ers institutionens doktorander'!Personalkategori</vt:lpstr>
      <vt:lpstr>Personalkategori</vt:lpstr>
      <vt:lpstr>Driftskostnader!Print_Area</vt:lpstr>
      <vt:lpstr>'Ers ej GU-konterad personal'!Print_Area</vt:lpstr>
      <vt:lpstr>'Ers GU-konterad pers (ej dokt)'!Print_Area</vt:lpstr>
      <vt:lpstr>'Ers institutionens doktorander'!Print_Area</vt:lpstr>
      <vt:lpstr>Kursbudget!Print_Area</vt:lpstr>
      <vt:lpstr>Tjänstekategori</vt:lpstr>
      <vt:lpstr>Välj_namn</vt:lpstr>
    </vt:vector>
  </TitlesOfParts>
  <Company>Dept of Biology, Lund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 Jarl-Sunesson</dc:creator>
  <cp:lastModifiedBy>Jep Agrell</cp:lastModifiedBy>
  <cp:lastPrinted>2022-01-24T13:00:56Z</cp:lastPrinted>
  <dcterms:created xsi:type="dcterms:W3CDTF">2012-01-18T09:22:45Z</dcterms:created>
  <dcterms:modified xsi:type="dcterms:W3CDTF">2022-01-24T15:56:58Z</dcterms:modified>
</cp:coreProperties>
</file>